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WEB\kareefinal\Docs\fin\Tariewe\Belastingtariewe\"/>
    </mc:Choice>
  </mc:AlternateContent>
  <bookViews>
    <workbookView xWindow="0" yWindow="0" windowWidth="24000" windowHeight="9735"/>
  </bookViews>
  <sheets>
    <sheet name="Belasting (2)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ADJ2">#REF!</definedName>
    <definedName name="______ADJ2">#REF!</definedName>
    <definedName name="_____ADJ2">#REF!</definedName>
    <definedName name="_____ADJ5">#REF!</definedName>
    <definedName name="_____ADJ6">#REF!</definedName>
    <definedName name="____ADJ2">#REF!</definedName>
    <definedName name="____ADJ5">#REF!</definedName>
    <definedName name="____ADJ6">#REF!</definedName>
    <definedName name="____ADJ9">#REF!</definedName>
    <definedName name="___ADJ10">#REF!</definedName>
    <definedName name="___ADJ2">#REF!</definedName>
    <definedName name="___ADJ3">#REF!</definedName>
    <definedName name="___ADJ5">#REF!</definedName>
    <definedName name="___ADJ6">#REF!</definedName>
    <definedName name="___ADJ8">#REF!</definedName>
    <definedName name="___ADJ9">#REF!</definedName>
    <definedName name="__ADJ10">#REF!</definedName>
    <definedName name="__ADJ2">#REF!</definedName>
    <definedName name="__ADJ3">#REF!</definedName>
    <definedName name="__ADJ5">#REF!</definedName>
    <definedName name="__ADJ6">#REF!</definedName>
    <definedName name="__ADJ7">#REF!</definedName>
    <definedName name="__ADJ8">#REF!</definedName>
    <definedName name="__ADJ9">#REF!</definedName>
    <definedName name="_16" localSheetId="0">[2]AANT!#REF!</definedName>
    <definedName name="_16">[2]AANT!#REF!</definedName>
    <definedName name="_ADJ10" localSheetId="0">#REF!</definedName>
    <definedName name="_ADJ10">#REF!</definedName>
    <definedName name="_ADJ2" localSheetId="0">#REF!</definedName>
    <definedName name="_ADJ2">#REF!</definedName>
    <definedName name="_ADJ3" localSheetId="0">#REF!</definedName>
    <definedName name="_ADJ3">#REF!</definedName>
    <definedName name="_ADJ4" localSheetId="0">#REF!</definedName>
    <definedName name="_ADJ4">#REF!</definedName>
    <definedName name="_ADJ5" localSheetId="0">#REF!</definedName>
    <definedName name="_ADJ5">#REF!</definedName>
    <definedName name="_ADJ6" localSheetId="0">#REF!</definedName>
    <definedName name="_ADJ6">#REF!</definedName>
    <definedName name="_ADJ7" localSheetId="0">#REF!</definedName>
    <definedName name="_ADJ7">#REF!</definedName>
    <definedName name="_ADJ8" localSheetId="0">#REF!</definedName>
    <definedName name="_ADJ8">#REF!</definedName>
    <definedName name="_ADJ9" localSheetId="0">#REF!</definedName>
    <definedName name="_ADJ9">#REF!</definedName>
    <definedName name="_bdm034" localSheetId="0">#REF!</definedName>
    <definedName name="_bdm034">#REF!</definedName>
    <definedName name="a">#REF!</definedName>
    <definedName name="AANHANGSEL_C" localSheetId="0">[2]C!#REF!</definedName>
    <definedName name="AANHANGSEL_C">[2]C!#REF!</definedName>
    <definedName name="ADJB1" localSheetId="0">#REF!</definedName>
    <definedName name="ADJB1">#REF!</definedName>
    <definedName name="ADJB10" localSheetId="0">#REF!</definedName>
    <definedName name="ADJB10">#REF!</definedName>
    <definedName name="ADJB11" localSheetId="0">#REF!</definedName>
    <definedName name="ADJB11">#REF!</definedName>
    <definedName name="ADJB12" localSheetId="0">#REF!</definedName>
    <definedName name="ADJB12">#REF!</definedName>
    <definedName name="ADJB13" localSheetId="0">#REF!</definedName>
    <definedName name="ADJB13">#REF!</definedName>
    <definedName name="ADJB14" localSheetId="0">#REF!</definedName>
    <definedName name="ADJB14">#REF!</definedName>
    <definedName name="ADJB15" localSheetId="0">#REF!</definedName>
    <definedName name="ADJB15">#REF!</definedName>
    <definedName name="ADJB16" localSheetId="0">#REF!</definedName>
    <definedName name="ADJB16">#REF!</definedName>
    <definedName name="ADJB17" localSheetId="0">#REF!</definedName>
    <definedName name="ADJB17">#REF!</definedName>
    <definedName name="ADJB18a" localSheetId="0">#REF!</definedName>
    <definedName name="ADJB18a">#REF!</definedName>
    <definedName name="ADJB18b" localSheetId="0">#REF!</definedName>
    <definedName name="ADJB18b">#REF!</definedName>
    <definedName name="ADJB18c" localSheetId="0">#REF!</definedName>
    <definedName name="ADJB18c">#REF!</definedName>
    <definedName name="ADJB18d">#REF!</definedName>
    <definedName name="ADJB19" localSheetId="0">#REF!</definedName>
    <definedName name="ADJB19">#REF!</definedName>
    <definedName name="ADJB2" localSheetId="0">#REF!</definedName>
    <definedName name="ADJB2">#REF!</definedName>
    <definedName name="ADJB20" localSheetId="0">#REF!</definedName>
    <definedName name="ADJB20">#REF!</definedName>
    <definedName name="ADJB3" localSheetId="0">#REF!</definedName>
    <definedName name="ADJB3">#REF!</definedName>
    <definedName name="ADJB4" localSheetId="0">#REF!</definedName>
    <definedName name="ADJB4">#REF!</definedName>
    <definedName name="ADJB5" localSheetId="0">#REF!</definedName>
    <definedName name="ADJB5">#REF!</definedName>
    <definedName name="ADJB6" localSheetId="0">#REF!</definedName>
    <definedName name="ADJB6">#REF!</definedName>
    <definedName name="ADJB7" localSheetId="0">#REF!</definedName>
    <definedName name="ADJB7">#REF!</definedName>
    <definedName name="ADJB8" localSheetId="0">#REF!</definedName>
    <definedName name="ADJB8">#REF!</definedName>
    <definedName name="ADJB9" localSheetId="0">#REF!</definedName>
    <definedName name="ADJB9">#REF!</definedName>
    <definedName name="adjsum" localSheetId="0">#REF!</definedName>
    <definedName name="adjsum">#REF!</definedName>
    <definedName name="ALGEMENE_INLIGT" localSheetId="0">[2]Alg!#REF!</definedName>
    <definedName name="ALGEMENE_INLIGT">[2]Alg!#REF!</definedName>
    <definedName name="Approve1" localSheetId="0">#REF!</definedName>
    <definedName name="Approve1">#REF!</definedName>
    <definedName name="Approve10" localSheetId="0">#REF!</definedName>
    <definedName name="Approve10">#REF!</definedName>
    <definedName name="Approve2" localSheetId="0">#REF!</definedName>
    <definedName name="Approve2">#REF!</definedName>
    <definedName name="Approve3" localSheetId="0">#REF!</definedName>
    <definedName name="Approve3">#REF!</definedName>
    <definedName name="Approve4" localSheetId="0">#REF!</definedName>
    <definedName name="Approve4">#REF!</definedName>
    <definedName name="Approve5" localSheetId="0">#REF!</definedName>
    <definedName name="Approve5">#REF!</definedName>
    <definedName name="Approve6" localSheetId="0">#REF!</definedName>
    <definedName name="Approve6">#REF!</definedName>
    <definedName name="Approve7" localSheetId="0">#REF!</definedName>
    <definedName name="Approve7">#REF!</definedName>
    <definedName name="Approve8" localSheetId="0">#REF!</definedName>
    <definedName name="Approve8">#REF!</definedName>
    <definedName name="Approve9" localSheetId="0">#REF!</definedName>
    <definedName name="Approve9">#REF!</definedName>
    <definedName name="Asset_Class" localSheetId="0">#REF!</definedName>
    <definedName name="Asset_Class">#REF!</definedName>
    <definedName name="Asset_sub_class" localSheetId="0">#REF!</definedName>
    <definedName name="Asset_sub_class">#REF!</definedName>
    <definedName name="budget" localSheetId="0">#REF!</definedName>
    <definedName name="budget">#REF!</definedName>
    <definedName name="budget3" localSheetId="0">#REF!</definedName>
    <definedName name="budget3">#REF!</definedName>
    <definedName name="Date" localSheetId="0">#REF!</definedName>
    <definedName name="Date">#REF!</definedName>
    <definedName name="desc" localSheetId="0">#REF!</definedName>
    <definedName name="desc">#REF!</definedName>
    <definedName name="GrantNatCapex" localSheetId="0">#REF!</definedName>
    <definedName name="GrantNatCapex">#REF!</definedName>
    <definedName name="GrantNatOpex" localSheetId="0">#REF!</definedName>
    <definedName name="GrantNatOpex">#REF!</definedName>
    <definedName name="GrantProvOpex" localSheetId="0">#REF!</definedName>
    <definedName name="GrantProvOpex">#REF!</definedName>
    <definedName name="grants" localSheetId="0">#REF!</definedName>
    <definedName name="grants">#REF!</definedName>
    <definedName name="grants1" localSheetId="0">#REF!</definedName>
    <definedName name="grants1">#REF!</definedName>
    <definedName name="grants2" localSheetId="0">#REF!</definedName>
    <definedName name="grants2">#REF!</definedName>
    <definedName name="Head1" localSheetId="0">#REF!</definedName>
    <definedName name="Head1">#REF!</definedName>
    <definedName name="Head10" localSheetId="0">#REF!</definedName>
    <definedName name="Head10">#REF!</definedName>
    <definedName name="Head11" localSheetId="0">#REF!</definedName>
    <definedName name="Head11">#REF!</definedName>
    <definedName name="Head12" localSheetId="0">#REF!</definedName>
    <definedName name="Head12">#REF!</definedName>
    <definedName name="Head13" localSheetId="0">#REF!</definedName>
    <definedName name="Head13">#REF!</definedName>
    <definedName name="Head14" localSheetId="0">#REF!</definedName>
    <definedName name="Head14">#REF!</definedName>
    <definedName name="Head15" localSheetId="0">#REF!</definedName>
    <definedName name="Head15">#REF!</definedName>
    <definedName name="Head16" localSheetId="0">#REF!</definedName>
    <definedName name="Head16">#REF!</definedName>
    <definedName name="Head17" localSheetId="0">#REF!</definedName>
    <definedName name="Head17">#REF!</definedName>
    <definedName name="Head18" localSheetId="0">#REF!</definedName>
    <definedName name="Head18">#REF!</definedName>
    <definedName name="Head19" localSheetId="0">#REF!</definedName>
    <definedName name="Head19">#REF!</definedName>
    <definedName name="Head1A" localSheetId="0">#REF!</definedName>
    <definedName name="Head1A">#REF!</definedName>
    <definedName name="Head1B" localSheetId="0">#REF!</definedName>
    <definedName name="Head1B">#REF!</definedName>
    <definedName name="Head2" localSheetId="0">#REF!</definedName>
    <definedName name="Head2">#REF!</definedName>
    <definedName name="Head20" localSheetId="0">#REF!</definedName>
    <definedName name="Head20">#REF!</definedName>
    <definedName name="Head21" localSheetId="0">#REF!</definedName>
    <definedName name="Head21">#REF!</definedName>
    <definedName name="Head22" localSheetId="0">#REF!</definedName>
    <definedName name="Head22">#REF!</definedName>
    <definedName name="Head23" localSheetId="0">#REF!</definedName>
    <definedName name="Head23">#REF!</definedName>
    <definedName name="head27" localSheetId="0">#REF!</definedName>
    <definedName name="head27">#REF!</definedName>
    <definedName name="head27a" localSheetId="0">#REF!</definedName>
    <definedName name="head27a">#REF!</definedName>
    <definedName name="Head3">'[3]Template names'!$B$7</definedName>
    <definedName name="Head3a" localSheetId="0">#REF!</definedName>
    <definedName name="Head3a">#REF!</definedName>
    <definedName name="Head4" localSheetId="0">#REF!</definedName>
    <definedName name="Head4">#REF!</definedName>
    <definedName name="Head44" localSheetId="0">#REF!</definedName>
    <definedName name="Head44">#REF!</definedName>
    <definedName name="Head45" localSheetId="0">#REF!</definedName>
    <definedName name="Head45">#REF!</definedName>
    <definedName name="Head47" localSheetId="0">#REF!</definedName>
    <definedName name="Head47">#REF!</definedName>
    <definedName name="Head48" localSheetId="0">#REF!</definedName>
    <definedName name="Head48">#REF!</definedName>
    <definedName name="Head5" localSheetId="0">#REF!</definedName>
    <definedName name="Head5">#REF!</definedName>
    <definedName name="Head50" localSheetId="0">#REF!</definedName>
    <definedName name="Head50">#REF!</definedName>
    <definedName name="Head51" localSheetId="0">#REF!</definedName>
    <definedName name="Head51">#REF!</definedName>
    <definedName name="Head52" localSheetId="0">#REF!</definedName>
    <definedName name="Head52">#REF!</definedName>
    <definedName name="Head53" localSheetId="0">#REF!</definedName>
    <definedName name="Head53">#REF!</definedName>
    <definedName name="Head54" localSheetId="0">#REF!</definedName>
    <definedName name="Head54">#REF!</definedName>
    <definedName name="Head55" localSheetId="0">#REF!</definedName>
    <definedName name="Head55">#REF!</definedName>
    <definedName name="Head56" localSheetId="0">#REF!</definedName>
    <definedName name="Head56">#REF!</definedName>
    <definedName name="Head5A" localSheetId="0">#REF!</definedName>
    <definedName name="Head5A">#REF!</definedName>
    <definedName name="Head5b">'[3]Template names'!$B$11</definedName>
    <definedName name="Head6" localSheetId="0">#REF!</definedName>
    <definedName name="Head6">#REF!</definedName>
    <definedName name="Head7" localSheetId="0">#REF!</definedName>
    <definedName name="Head7">#REF!</definedName>
    <definedName name="Head8">'[3]Template names'!$B$14</definedName>
    <definedName name="Head9" localSheetId="0">#REF!</definedName>
    <definedName name="Head9">#REF!</definedName>
    <definedName name="list" localSheetId="0">#REF!</definedName>
    <definedName name="list">#REF!</definedName>
    <definedName name="List1" localSheetId="0">#REF!</definedName>
    <definedName name="List1">#REF!</definedName>
    <definedName name="List2" localSheetId="0">#REF!</definedName>
    <definedName name="List2">#REF!</definedName>
    <definedName name="List3" localSheetId="0">#REF!</definedName>
    <definedName name="List3">#REF!</definedName>
    <definedName name="List4" localSheetId="0">#REF!</definedName>
    <definedName name="List4">#REF!</definedName>
    <definedName name="List5" localSheetId="0">#REF!</definedName>
    <definedName name="List5">#REF!</definedName>
    <definedName name="List6" localSheetId="0">#REF!</definedName>
    <definedName name="List6">#REF!</definedName>
    <definedName name="List7" localSheetId="0">#REF!</definedName>
    <definedName name="List7">#REF!</definedName>
    <definedName name="List8" localSheetId="0">#REF!</definedName>
    <definedName name="List8">#REF!</definedName>
    <definedName name="lists" localSheetId="0">#REF!</definedName>
    <definedName name="lists">#REF!</definedName>
    <definedName name="method" localSheetId="0">#REF!</definedName>
    <definedName name="method">#REF!</definedName>
    <definedName name="method1" localSheetId="0">#REF!</definedName>
    <definedName name="method1">#REF!</definedName>
    <definedName name="method2" localSheetId="0">#REF!</definedName>
    <definedName name="method2">#REF!</definedName>
    <definedName name="muni" localSheetId="0">#REF!</definedName>
    <definedName name="muni">#REF!</definedName>
    <definedName name="munishort" localSheetId="0">#REF!</definedName>
    <definedName name="munishort">#REF!</definedName>
    <definedName name="n">[4]Alg!#REF!</definedName>
    <definedName name="NatCapexGrantNames" localSheetId="0">#REF!</definedName>
    <definedName name="NatCapexGrantNames">#REF!</definedName>
    <definedName name="NatOpexGrantNames" localSheetId="0">#REF!</definedName>
    <definedName name="NatOpexGrantNames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>#N/A</definedName>
    <definedName name="ProvOpexGrantNames" localSheetId="0">#REF!</definedName>
    <definedName name="ProvOpexGrantNames">#REF!</definedName>
    <definedName name="RAAD" localSheetId="0">[5]PERS!#REF!</definedName>
    <definedName name="RAAD">[5]PERS!#REF!</definedName>
    <definedName name="result" localSheetId="0">#REF!</definedName>
    <definedName name="result">#REF!</definedName>
    <definedName name="SFPerf2" localSheetId="0">#REF!</definedName>
    <definedName name="SFPerf2">#REF!</definedName>
    <definedName name="subsidie">[1]Sheet6!$H$8:$H$12</definedName>
    <definedName name="Subvote1" localSheetId="0">#REF!</definedName>
    <definedName name="Subvote1">#REF!</definedName>
    <definedName name="Subvote10" localSheetId="0">#REF!</definedName>
    <definedName name="Subvote10">#REF!</definedName>
    <definedName name="Subvote11" localSheetId="0">#REF!</definedName>
    <definedName name="Subvote11">#REF!</definedName>
    <definedName name="Subvote12" localSheetId="0">#REF!</definedName>
    <definedName name="Subvote12">#REF!</definedName>
    <definedName name="Subvote13" localSheetId="0">#REF!</definedName>
    <definedName name="Subvote13">#REF!</definedName>
    <definedName name="Subvote14" localSheetId="0">#REF!</definedName>
    <definedName name="Subvote14">#REF!</definedName>
    <definedName name="Subvote15" localSheetId="0">#REF!</definedName>
    <definedName name="Subvote15">#REF!</definedName>
    <definedName name="Subvote16" localSheetId="0">#REF!</definedName>
    <definedName name="Subvote16">#REF!</definedName>
    <definedName name="Subvote17" localSheetId="0">#REF!</definedName>
    <definedName name="Subvote17">#REF!</definedName>
    <definedName name="Subvote2" localSheetId="0">#REF!</definedName>
    <definedName name="Subvote2">#REF!</definedName>
    <definedName name="Subvote3" localSheetId="0">#REF!</definedName>
    <definedName name="Subvote3">#REF!</definedName>
    <definedName name="Subvote4" localSheetId="0">#REF!</definedName>
    <definedName name="Subvote4">#REF!</definedName>
    <definedName name="Subvote5" localSheetId="0">#REF!</definedName>
    <definedName name="Subvote5">#REF!</definedName>
    <definedName name="Subvote6" localSheetId="0">#REF!</definedName>
    <definedName name="Subvote6">#REF!</definedName>
    <definedName name="Subvote7" localSheetId="0">#REF!</definedName>
    <definedName name="Subvote7">#REF!</definedName>
    <definedName name="Subvote8" localSheetId="0">#REF!</definedName>
    <definedName name="Subvote8">#REF!</definedName>
    <definedName name="Subvote9" localSheetId="0">#REF!</definedName>
    <definedName name="Subvote9">#REF!</definedName>
    <definedName name="TableA1">'[3]Template names'!$B$111</definedName>
    <definedName name="TableA10" localSheetId="0">#REF!</definedName>
    <definedName name="TableA10">#REF!</definedName>
    <definedName name="TableA11" localSheetId="0">#REF!</definedName>
    <definedName name="TableA11">#REF!</definedName>
    <definedName name="TableA12" localSheetId="0">#REF!</definedName>
    <definedName name="TableA12">#REF!</definedName>
    <definedName name="TableA13" localSheetId="0">#REF!</definedName>
    <definedName name="TableA13">#REF!</definedName>
    <definedName name="TableA14" localSheetId="0">#REF!</definedName>
    <definedName name="TableA14">#REF!</definedName>
    <definedName name="TableA15" localSheetId="0">#REF!</definedName>
    <definedName name="TableA15">#REF!</definedName>
    <definedName name="TableA16" localSheetId="0">#REF!</definedName>
    <definedName name="TableA16">#REF!</definedName>
    <definedName name="TableA17" localSheetId="0">#REF!</definedName>
    <definedName name="TableA17">#REF!</definedName>
    <definedName name="TableA18" localSheetId="0">#REF!</definedName>
    <definedName name="TableA18">#REF!</definedName>
    <definedName name="TableA19" localSheetId="0">#REF!</definedName>
    <definedName name="TableA19">#REF!</definedName>
    <definedName name="TableA2" localSheetId="0">#REF!</definedName>
    <definedName name="TableA2">#REF!</definedName>
    <definedName name="TableA20" localSheetId="0">#REF!</definedName>
    <definedName name="TableA20">#REF!</definedName>
    <definedName name="TableA21" localSheetId="0">#REF!</definedName>
    <definedName name="TableA21">#REF!</definedName>
    <definedName name="TableA22" localSheetId="0">#REF!</definedName>
    <definedName name="TableA22">#REF!</definedName>
    <definedName name="TableA23" localSheetId="0">#REF!</definedName>
    <definedName name="TableA23">#REF!</definedName>
    <definedName name="TableA24" localSheetId="0">#REF!</definedName>
    <definedName name="TableA24">#REF!</definedName>
    <definedName name="TableA25" localSheetId="0">#REF!</definedName>
    <definedName name="TableA25">#REF!</definedName>
    <definedName name="TableA26" localSheetId="0">#REF!</definedName>
    <definedName name="TableA26">#REF!</definedName>
    <definedName name="TableA27" localSheetId="0">#REF!</definedName>
    <definedName name="TableA27">#REF!</definedName>
    <definedName name="TableA28" localSheetId="0">#REF!</definedName>
    <definedName name="TableA28">#REF!</definedName>
    <definedName name="TableA29" localSheetId="0">#REF!</definedName>
    <definedName name="TableA29">#REF!</definedName>
    <definedName name="TableA3" localSheetId="0">#REF!</definedName>
    <definedName name="TableA3">#REF!</definedName>
    <definedName name="TableA30" localSheetId="0">#REF!</definedName>
    <definedName name="TableA30">#REF!</definedName>
    <definedName name="TableA31" localSheetId="0">#REF!</definedName>
    <definedName name="TableA31">#REF!</definedName>
    <definedName name="TableA32" localSheetId="0">#REF!</definedName>
    <definedName name="TableA32">#REF!</definedName>
    <definedName name="TableA33" localSheetId="0">#REF!</definedName>
    <definedName name="TableA33">#REF!</definedName>
    <definedName name="TableA34" localSheetId="0">#REF!</definedName>
    <definedName name="TableA34">#REF!</definedName>
    <definedName name="TableA34a">'[6]Template names'!$B$144</definedName>
    <definedName name="TableA34b">'[6]Template names'!$B$145</definedName>
    <definedName name="TableA34c">'[6]Template names'!$B$146</definedName>
    <definedName name="TableA35" localSheetId="0">#REF!</definedName>
    <definedName name="TableA35">#REF!</definedName>
    <definedName name="TableA36" localSheetId="0">#REF!</definedName>
    <definedName name="TableA36">#REF!</definedName>
    <definedName name="TableA37" localSheetId="0">#REF!</definedName>
    <definedName name="TableA37">#REF!</definedName>
    <definedName name="TableA4" localSheetId="0">#REF!</definedName>
    <definedName name="TableA4">#REF!</definedName>
    <definedName name="TableA5" localSheetId="0">#REF!</definedName>
    <definedName name="TableA5">#REF!</definedName>
    <definedName name="TableA6" localSheetId="0">#REF!</definedName>
    <definedName name="TableA6">#REF!</definedName>
    <definedName name="TableA7" localSheetId="0">#REF!</definedName>
    <definedName name="TableA7">#REF!</definedName>
    <definedName name="TableA8" localSheetId="0">#REF!</definedName>
    <definedName name="TableA8">#REF!</definedName>
    <definedName name="TableA9" localSheetId="0">#REF!</definedName>
    <definedName name="TableA9">#REF!</definedName>
    <definedName name="toekenning">[1]Sheet6!$H$1:$H$7</definedName>
    <definedName name="toekenningmig">[1]Sheet6!$H$13:$H$18</definedName>
    <definedName name="Vdesc" localSheetId="0">#REF!</definedName>
    <definedName name="Vdesc">#REF!</definedName>
    <definedName name="Velddrif" localSheetId="0">#REF!</definedName>
    <definedName name="Velddrif">#REF!</definedName>
    <definedName name="Vote" localSheetId="0">#REF!</definedName>
    <definedName name="Vote">#REF!</definedName>
    <definedName name="Vote1" localSheetId="0">#REF!</definedName>
    <definedName name="Vote1">#REF!</definedName>
    <definedName name="Vote10" localSheetId="0">#REF!</definedName>
    <definedName name="Vote10">#REF!</definedName>
    <definedName name="Vote11" localSheetId="0">#REF!</definedName>
    <definedName name="Vote11">#REF!</definedName>
    <definedName name="Vote12" localSheetId="0">#REF!</definedName>
    <definedName name="Vote12">#REF!</definedName>
    <definedName name="Vote13" localSheetId="0">#REF!</definedName>
    <definedName name="Vote13">#REF!</definedName>
    <definedName name="Vote14" localSheetId="0">#REF!</definedName>
    <definedName name="Vote14">#REF!</definedName>
    <definedName name="Vote15" localSheetId="0">#REF!</definedName>
    <definedName name="Vote15">#REF!</definedName>
    <definedName name="Vote2" localSheetId="0">#REF!</definedName>
    <definedName name="Vote2">#REF!</definedName>
    <definedName name="Vote3" localSheetId="0">#REF!</definedName>
    <definedName name="Vote3">#REF!</definedName>
    <definedName name="Vote4" localSheetId="0">#REF!</definedName>
    <definedName name="Vote4">#REF!</definedName>
    <definedName name="Vote5" localSheetId="0">#REF!</definedName>
    <definedName name="Vote5">#REF!</definedName>
    <definedName name="Vote6" localSheetId="0">#REF!</definedName>
    <definedName name="Vote6">#REF!</definedName>
    <definedName name="Vote7" localSheetId="0">#REF!</definedName>
    <definedName name="Vote7">#REF!</definedName>
    <definedName name="Vote8" localSheetId="0">#REF!</definedName>
    <definedName name="Vote8">#REF!</definedName>
    <definedName name="Vote9" localSheetId="0">#REF!</definedName>
    <definedName name="Vote9">#REF!</definedName>
    <definedName name="VULLISVERWYDERI" localSheetId="0">[5]PERS!#REF!</definedName>
    <definedName name="VULLISVERWYDERI">[5]PERS!#REF!</definedName>
    <definedName name="Y_N">#REF!</definedName>
    <definedName name="yes" localSheetId="0">#REF!</definedName>
    <definedName name="yes">#REF!</definedName>
    <definedName name="yrs">[1]Sheet6!$D$1:$D$3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6" i="2" l="1"/>
  <c r="I26" i="2"/>
  <c r="F26" i="2"/>
  <c r="L22" i="2"/>
  <c r="L21" i="2"/>
  <c r="L20" i="2"/>
  <c r="L19" i="2"/>
  <c r="L18" i="2"/>
  <c r="L17" i="2"/>
  <c r="L16" i="2"/>
  <c r="L15" i="2"/>
  <c r="L14" i="2"/>
  <c r="L13" i="2"/>
  <c r="L12" i="2"/>
  <c r="L11" i="2"/>
  <c r="N10" i="2"/>
  <c r="L10" i="2"/>
  <c r="P9" i="2"/>
  <c r="N9" i="2"/>
  <c r="L9" i="2"/>
  <c r="L8" i="2"/>
  <c r="G7" i="2"/>
  <c r="G11" i="2" s="1"/>
  <c r="R2" i="2"/>
  <c r="F2" i="2"/>
  <c r="L26" i="2" l="1"/>
  <c r="Q11" i="2"/>
  <c r="E11" i="2"/>
  <c r="H11" i="2"/>
  <c r="G12" i="2"/>
  <c r="G22" i="2"/>
  <c r="G9" i="2"/>
  <c r="Q7" i="2"/>
  <c r="E7" i="2"/>
  <c r="J7" i="2"/>
  <c r="G20" i="2"/>
  <c r="G10" i="2"/>
  <c r="G19" i="2"/>
  <c r="G18" i="2"/>
  <c r="H7" i="2"/>
  <c r="G8" i="2"/>
  <c r="P26" i="2"/>
  <c r="E8" i="2" l="1"/>
  <c r="G21" i="2"/>
  <c r="J8" i="2"/>
  <c r="H8" i="2"/>
  <c r="Q8" i="2"/>
  <c r="H19" i="2"/>
  <c r="H20" i="2"/>
  <c r="E9" i="2"/>
  <c r="Q9" i="2"/>
  <c r="H9" i="2"/>
  <c r="H12" i="2"/>
  <c r="G13" i="2"/>
  <c r="E18" i="2"/>
  <c r="H18" i="2"/>
  <c r="Q18" i="2"/>
  <c r="Q10" i="2"/>
  <c r="H10" i="2"/>
  <c r="E10" i="2"/>
  <c r="J10" i="2"/>
  <c r="Q22" i="2"/>
  <c r="E22" i="2"/>
  <c r="H22" i="2"/>
  <c r="H21" i="2" l="1"/>
  <c r="Q21" i="2"/>
  <c r="E21" i="2"/>
  <c r="J26" i="2"/>
  <c r="N20" i="2"/>
  <c r="N12" i="2"/>
  <c r="R3" i="2"/>
  <c r="Q13" i="2"/>
  <c r="E13" i="2"/>
  <c r="G14" i="2"/>
  <c r="H13" i="2"/>
  <c r="N19" i="2"/>
  <c r="E19" i="2" l="1"/>
  <c r="Q19" i="2"/>
  <c r="N26" i="2"/>
  <c r="E12" i="2"/>
  <c r="Q12" i="2"/>
  <c r="E20" i="2"/>
  <c r="Q20" i="2"/>
  <c r="G15" i="2"/>
  <c r="H14" i="2"/>
  <c r="Q14" i="2"/>
  <c r="E14" i="2"/>
  <c r="H15" i="2" l="1"/>
  <c r="G16" i="2"/>
  <c r="Q15" i="2"/>
  <c r="E15" i="2"/>
  <c r="G17" i="2" l="1"/>
  <c r="H16" i="2"/>
  <c r="Q16" i="2"/>
  <c r="E16" i="2"/>
  <c r="H17" i="2" l="1"/>
  <c r="Q17" i="2"/>
  <c r="E17" i="2"/>
  <c r="Q26" i="2" l="1"/>
  <c r="H26" i="2"/>
</calcChain>
</file>

<file path=xl/sharedStrings.xml><?xml version="1.0" encoding="utf-8"?>
<sst xmlns="http://schemas.openxmlformats.org/spreadsheetml/2006/main" count="45" uniqueCount="29">
  <si>
    <t>KAREEBERG MUNICIPALITY</t>
  </si>
  <si>
    <t>Kategorie</t>
  </si>
  <si>
    <t>Verhouding</t>
  </si>
  <si>
    <t>Waardasie</t>
  </si>
  <si>
    <t>Tarief</t>
  </si>
  <si>
    <t>Heffing</t>
  </si>
  <si>
    <t>Vrygestelde</t>
  </si>
  <si>
    <t>Vrystelling</t>
  </si>
  <si>
    <t>Korting</t>
  </si>
  <si>
    <t>Totaal</t>
  </si>
  <si>
    <t>waardasie</t>
  </si>
  <si>
    <t>R 15 000 &lt;</t>
  </si>
  <si>
    <t>Residensieël</t>
  </si>
  <si>
    <t>1 :</t>
  </si>
  <si>
    <t>Staat</t>
  </si>
  <si>
    <t>Staat: Landbou</t>
  </si>
  <si>
    <t>Landbou</t>
  </si>
  <si>
    <t>Meent</t>
  </si>
  <si>
    <t>Munisipaal</t>
  </si>
  <si>
    <t>Munisipaal:Landbou</t>
  </si>
  <si>
    <t>Schietfontein</t>
  </si>
  <si>
    <t>Kerke</t>
  </si>
  <si>
    <t>Infrastruktuur</t>
  </si>
  <si>
    <t>Weldaadorganisasies</t>
  </si>
  <si>
    <t>Meent (verhurings)</t>
  </si>
  <si>
    <t>Meent (Boschmansberg)</t>
  </si>
  <si>
    <t>Infrastruktuur (Plase)</t>
  </si>
  <si>
    <t>Sportklubs</t>
  </si>
  <si>
    <t>Afslag
waardasie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</si>
</sst>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 [$R-1C09]\ * #,##0.00_ ;_ [$R-1C09]\ * \-#,##0.00_ ;_ [$R-1C09]\ * &quot;-&quot;??_ ;_ @_ "/>
    <numFmt numFmtId="165" formatCode="_(* #,##0.00_);_(* \(#,##0.00\);_(* &quot;-&quot;??_);_(@_)"/>
    <numFmt numFmtId="166" formatCode="_(* #,##0_);_(* \(#,##0\);_(* &quot;-&quot;_);_(@_)"/>
    <numFmt numFmtId="167" formatCode="0.0%"/>
    <numFmt numFmtId="168" formatCode="_(&quot;R&quot;* #,##0.00_);_(&quot;R&quot;* \(#,##0.00\);_(&quot;R&quot;* &quot;-&quot;??_);_(@_)"/>
    <numFmt numFmtId="169" formatCode="_ * #,##0.0000_ ;_ * \-#,##0.0000_ ;_ * &quot;-&quot;????_ ;_ @_ "/>
    <numFmt numFmtId="170" formatCode="_ * #,##0.000_ ;_ * \-#,##0.000_ ;_ * &quot;-&quot;???_ ;_ @_ "/>
    <numFmt numFmtId="172" formatCode="_ * #,##0.0000000000_ ;_ * \-#,##0.0000000000_ ;_ * &quot;-&quot;??????????_ ;_ @_ "/>
  </numFmts>
  <fonts count="10" x14ac:knownFonts="1">
    <font>
      <sz val="10"/>
      <name val="Arial"/>
    </font>
    <font>
      <sz val="10"/>
      <name val="Arial Narrow"/>
      <family val="2"/>
    </font>
    <font>
      <b/>
      <sz val="10"/>
      <name val="Arial Narrow"/>
      <family val="2"/>
    </font>
    <font>
      <sz val="10"/>
      <name val="Times New Roman"/>
      <family val="1"/>
    </font>
    <font>
      <b/>
      <u/>
      <sz val="12"/>
      <name val="Arial Narrow"/>
      <family val="2"/>
    </font>
    <font>
      <b/>
      <sz val="12"/>
      <name val="Arial Narrow"/>
      <family val="2"/>
    </font>
    <font>
      <sz val="11"/>
      <name val="Arial Narrow"/>
      <family val="2"/>
    </font>
    <font>
      <sz val="10"/>
      <name val="Arial"/>
      <family val="2"/>
    </font>
    <font>
      <u/>
      <sz val="9"/>
      <color theme="10"/>
      <name val="Arial"/>
      <family val="2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164" fontId="0" fillId="0" borderId="0"/>
    <xf numFmtId="164" fontId="7" fillId="0" borderId="0"/>
    <xf numFmtId="164" fontId="8" fillId="0" borderId="0" applyNumberFormat="0" applyFill="0" applyBorder="0" applyAlignment="0" applyProtection="0">
      <alignment vertical="top"/>
      <protection locked="0"/>
    </xf>
  </cellStyleXfs>
  <cellXfs count="62">
    <xf numFmtId="164" fontId="0" fillId="0" borderId="0" xfId="0"/>
    <xf numFmtId="164" fontId="1" fillId="0" borderId="0" xfId="0" applyFont="1"/>
    <xf numFmtId="164" fontId="2" fillId="0" borderId="0" xfId="0" applyFont="1" applyAlignment="1">
      <alignment horizontal="center"/>
    </xf>
    <xf numFmtId="164" fontId="1" fillId="0" borderId="0" xfId="0" applyFont="1" applyAlignment="1">
      <alignment horizontal="center"/>
    </xf>
    <xf numFmtId="165" fontId="3" fillId="0" borderId="0" xfId="0" applyNumberFormat="1" applyFont="1"/>
    <xf numFmtId="164" fontId="3" fillId="0" borderId="0" xfId="0" applyFont="1"/>
    <xf numFmtId="164" fontId="4" fillId="0" borderId="0" xfId="0" applyFont="1"/>
    <xf numFmtId="164" fontId="5" fillId="0" borderId="0" xfId="0" applyFont="1" applyAlignment="1">
      <alignment horizontal="center"/>
    </xf>
    <xf numFmtId="166" fontId="5" fillId="0" borderId="0" xfId="0" applyNumberFormat="1" applyFont="1"/>
    <xf numFmtId="166" fontId="5" fillId="0" borderId="0" xfId="0" quotePrefix="1" applyNumberFormat="1" applyFont="1" applyAlignment="1">
      <alignment horizontal="center"/>
    </xf>
    <xf numFmtId="164" fontId="4" fillId="0" borderId="0" xfId="0" applyFont="1" applyAlignment="1">
      <alignment horizontal="center"/>
    </xf>
    <xf numFmtId="164" fontId="2" fillId="0" borderId="0" xfId="0" applyFont="1" applyAlignment="1">
      <alignment horizontal="right"/>
    </xf>
    <xf numFmtId="168" fontId="2" fillId="0" borderId="0" xfId="0" applyNumberFormat="1" applyFont="1" applyAlignment="1">
      <alignment horizontal="center"/>
    </xf>
    <xf numFmtId="165" fontId="1" fillId="0" borderId="0" xfId="0" applyNumberFormat="1" applyFont="1"/>
    <xf numFmtId="164" fontId="2" fillId="0" borderId="0" xfId="0" applyNumberFormat="1" applyFont="1" applyAlignment="1">
      <alignment horizontal="center"/>
    </xf>
    <xf numFmtId="164" fontId="1" fillId="0" borderId="0" xfId="0" applyFont="1" applyAlignment="1">
      <alignment horizontal="right"/>
    </xf>
    <xf numFmtId="49" fontId="2" fillId="0" borderId="0" xfId="0" applyNumberFormat="1" applyFont="1" applyAlignment="1">
      <alignment horizontal="center"/>
    </xf>
    <xf numFmtId="164" fontId="6" fillId="0" borderId="0" xfId="0" applyNumberFormat="1" applyFont="1"/>
    <xf numFmtId="20" fontId="6" fillId="0" borderId="0" xfId="0" quotePrefix="1" applyNumberFormat="1" applyFont="1" applyAlignment="1">
      <alignment horizontal="center"/>
    </xf>
    <xf numFmtId="165" fontId="6" fillId="0" borderId="0" xfId="0" quotePrefix="1" applyNumberFormat="1" applyFont="1" applyAlignment="1">
      <alignment horizontal="right"/>
    </xf>
    <xf numFmtId="166" fontId="1" fillId="0" borderId="0" xfId="0" applyNumberFormat="1" applyFont="1" applyFill="1"/>
    <xf numFmtId="169" fontId="1" fillId="0" borderId="0" xfId="0" applyNumberFormat="1" applyFont="1" applyBorder="1"/>
    <xf numFmtId="166" fontId="1" fillId="0" borderId="0" xfId="0" applyNumberFormat="1" applyFont="1" applyAlignment="1">
      <alignment horizontal="center"/>
    </xf>
    <xf numFmtId="166" fontId="1" fillId="0" borderId="0" xfId="0" applyNumberFormat="1" applyFont="1"/>
    <xf numFmtId="172" fontId="1" fillId="0" borderId="0" xfId="0" applyNumberFormat="1" applyFont="1" applyBorder="1"/>
    <xf numFmtId="169" fontId="1" fillId="0" borderId="0" xfId="0" applyNumberFormat="1" applyFont="1"/>
    <xf numFmtId="9" fontId="1" fillId="0" borderId="0" xfId="0" applyNumberFormat="1" applyFont="1" applyAlignment="1">
      <alignment horizontal="center"/>
    </xf>
    <xf numFmtId="164" fontId="3" fillId="0" borderId="0" xfId="0" applyFont="1" applyAlignment="1">
      <alignment horizontal="center"/>
    </xf>
    <xf numFmtId="167" fontId="1" fillId="0" borderId="0" xfId="0" applyNumberFormat="1" applyFont="1" applyAlignment="1">
      <alignment horizontal="center"/>
    </xf>
    <xf numFmtId="9" fontId="1" fillId="0" borderId="0" xfId="0" applyNumberFormat="1" applyFont="1" applyFill="1"/>
    <xf numFmtId="165" fontId="1" fillId="0" borderId="0" xfId="0" applyNumberFormat="1" applyFont="1" applyFill="1"/>
    <xf numFmtId="47" fontId="6" fillId="0" borderId="0" xfId="0" quotePrefix="1" applyNumberFormat="1" applyFont="1" applyAlignment="1">
      <alignment horizontal="center"/>
    </xf>
    <xf numFmtId="47" fontId="6" fillId="0" borderId="0" xfId="0" quotePrefix="1" applyNumberFormat="1" applyFont="1" applyAlignment="1">
      <alignment horizontal="center" vertical="center"/>
    </xf>
    <xf numFmtId="164" fontId="3" fillId="0" borderId="0" xfId="1" applyFont="1"/>
    <xf numFmtId="0" fontId="2" fillId="0" borderId="0" xfId="1" applyNumberFormat="1" applyFont="1" applyAlignment="1">
      <alignment horizontal="center"/>
    </xf>
    <xf numFmtId="164" fontId="6" fillId="0" borderId="0" xfId="1" applyFont="1"/>
    <xf numFmtId="47" fontId="6" fillId="0" borderId="0" xfId="1" quotePrefix="1" applyNumberFormat="1" applyFont="1" applyAlignment="1">
      <alignment horizontal="center" vertical="center"/>
    </xf>
    <xf numFmtId="166" fontId="1" fillId="0" borderId="0" xfId="1" applyNumberFormat="1" applyFont="1" applyFill="1"/>
    <xf numFmtId="165" fontId="1" fillId="0" borderId="0" xfId="1" applyNumberFormat="1" applyFont="1"/>
    <xf numFmtId="9" fontId="1" fillId="0" borderId="0" xfId="1" applyNumberFormat="1" applyFont="1" applyAlignment="1">
      <alignment horizontal="center"/>
    </xf>
    <xf numFmtId="164" fontId="6" fillId="0" borderId="0" xfId="0" applyNumberFormat="1" applyFont="1" applyAlignment="1">
      <alignment vertical="center" wrapText="1"/>
    </xf>
    <xf numFmtId="166" fontId="1" fillId="0" borderId="0" xfId="0" applyNumberFormat="1" applyFont="1" applyFill="1" applyAlignment="1">
      <alignment vertical="center"/>
    </xf>
    <xf numFmtId="169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vertical="center"/>
    </xf>
    <xf numFmtId="164" fontId="6" fillId="0" borderId="0" xfId="1" applyFont="1" applyFill="1"/>
    <xf numFmtId="20" fontId="6" fillId="0" borderId="0" xfId="1" quotePrefix="1" applyNumberFormat="1" applyFont="1" applyAlignment="1">
      <alignment horizontal="center"/>
    </xf>
    <xf numFmtId="165" fontId="1" fillId="0" borderId="0" xfId="1" applyNumberFormat="1" applyFont="1" applyAlignment="1">
      <alignment vertical="center"/>
    </xf>
    <xf numFmtId="164" fontId="1" fillId="0" borderId="0" xfId="1" applyFont="1" applyAlignment="1">
      <alignment vertical="center"/>
    </xf>
    <xf numFmtId="20" fontId="6" fillId="0" borderId="0" xfId="0" quotePrefix="1" applyNumberFormat="1" applyFont="1" applyFill="1" applyAlignment="1">
      <alignment horizontal="center"/>
    </xf>
    <xf numFmtId="164" fontId="6" fillId="0" borderId="0" xfId="0" applyFont="1"/>
    <xf numFmtId="170" fontId="6" fillId="0" borderId="0" xfId="0" quotePrefix="1" applyNumberFormat="1" applyFont="1" applyAlignment="1">
      <alignment horizontal="right"/>
    </xf>
    <xf numFmtId="165" fontId="1" fillId="0" borderId="1" xfId="0" applyNumberFormat="1" applyFont="1" applyBorder="1"/>
    <xf numFmtId="166" fontId="1" fillId="0" borderId="1" xfId="0" applyNumberFormat="1" applyFont="1" applyBorder="1"/>
    <xf numFmtId="165" fontId="1" fillId="0" borderId="2" xfId="0" applyNumberFormat="1" applyFont="1" applyBorder="1"/>
    <xf numFmtId="166" fontId="1" fillId="0" borderId="2" xfId="0" applyNumberFormat="1" applyFont="1" applyBorder="1"/>
    <xf numFmtId="165" fontId="9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4" fontId="9" fillId="0" borderId="0" xfId="0" applyFont="1" applyAlignment="1">
      <alignment horizontal="center"/>
    </xf>
    <xf numFmtId="169" fontId="8" fillId="0" borderId="0" xfId="2" quotePrefix="1" applyNumberFormat="1" applyAlignment="1" applyProtection="1"/>
    <xf numFmtId="164" fontId="2" fillId="0" borderId="0" xfId="0" applyFont="1" applyAlignment="1">
      <alignment horizontal="center" wrapText="1"/>
    </xf>
    <xf numFmtId="169" fontId="6" fillId="0" borderId="0" xfId="0" applyNumberFormat="1" applyFont="1" applyAlignment="1">
      <alignment horizontal="right"/>
    </xf>
  </cellXfs>
  <cellStyles count="3">
    <cellStyle name="Hyperlink" xfId="2" builtinId="8"/>
    <cellStyle name="Normal" xfId="0" builtinId="0"/>
    <cellStyle name="Normal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/FINANSIES%202016-2017/Begroting/Begroting%202016-2017/Approved%2024%20May%202016/Kareeberg%20Begroting%202016-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/FINANSIES%202008-2009/Fin%20-%20State/Fin%20-%20State%202008%20-%202009/GRAP%20State%2008-09%20Final%20-%20Johan%20Jansen/STATE%201.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Application%20Data/Microsoft/Excel/Regulasie/A1%20Schedule%20-%20Ver%202.3.%20%20-%2002%20December%202010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Application%20Data/Microsoft/Excel/STATE%201.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My%20Documents/Werk/Mubesko%20Africa/Munisipaliteit/Piketberg/Bergrivier/Bedryf%2007-08%20Finaal%20b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/Nasionale%20tesourie/2010-11/Begroting%202010-2011/A1%20Schedule%20Municipal%20Budget%20-%20Ver%202-2%20-%20Kareeberg%20Municipalit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"/>
      <sheetName val="Org structure"/>
      <sheetName val="Sheet6"/>
      <sheetName val="Sheet2"/>
      <sheetName val="Korbeeltjie"/>
      <sheetName val="Table of Contents"/>
      <sheetName val="Mayoral Budget Speech"/>
      <sheetName val="Budget resolutions"/>
      <sheetName val="Table of Contents (2)"/>
      <sheetName val="Mayoral Budget Speech (2)"/>
      <sheetName val="Budget resolutions (2)"/>
      <sheetName val="Executive Summary (2)"/>
      <sheetName val="Quality certificate"/>
      <sheetName val="Quality certificate (2)"/>
      <sheetName val="Budet process overview"/>
      <sheetName val="Policies, overview &amp; amendments"/>
      <sheetName val="Rates &amp; Tariffs"/>
      <sheetName val="MFMA"/>
      <sheetName val="Sheet7 (2)"/>
      <sheetName val="Sheet7"/>
      <sheetName val="Executive Summary13-14"/>
      <sheetName val="Assessment"/>
      <sheetName val="A1-Sum"/>
      <sheetName val="B1-Sum"/>
      <sheetName val="A2-FinPerf SC"/>
      <sheetName val="B2-FinPerf SC"/>
      <sheetName val="Table A2A"/>
      <sheetName val="B2B"/>
      <sheetName val="A3-FinPerf V"/>
      <sheetName val="B3-FinPerf V"/>
      <sheetName val="Table A3A"/>
      <sheetName val="B3B"/>
      <sheetName val="B4-FinPerf RE"/>
      <sheetName val="A4-FinPerf RE "/>
      <sheetName val="A5-Capexi"/>
      <sheetName val="B5-Capex"/>
      <sheetName val="A5-Capex"/>
      <sheetName val="B5B"/>
      <sheetName val="Table A5A"/>
      <sheetName val="Kontantvloei 12"/>
      <sheetName val="B6-FinPos"/>
      <sheetName val="A6-FinPos"/>
      <sheetName val="Balansstaat"/>
      <sheetName val="Proefbalans 2013|2014"/>
      <sheetName val="Kontantvloei 2013|2014"/>
      <sheetName val="B7-Cflow"/>
      <sheetName val="A7-Cflow"/>
      <sheetName val="Table A4"/>
      <sheetName val="Table A5 &amp; Other Calculations"/>
      <sheetName val="Table A7 Cash Flow"/>
      <sheetName val="Table A8 Recon Cash &amp; Surplus"/>
      <sheetName val="B8-ResRecon"/>
      <sheetName val="A8-ResRecon"/>
      <sheetName val="B9-Asset"/>
      <sheetName val="A9-Asset"/>
      <sheetName val="A10-SerDel"/>
      <sheetName val="Key Financial Indicators"/>
      <sheetName val="St of Financial Position"/>
      <sheetName val="St of Financial Performance"/>
      <sheetName val="B10-SerDel"/>
      <sheetName val="A10 -SerDel"/>
      <sheetName val="A10 -SerDel (2)"/>
      <sheetName val="SB1"/>
      <sheetName val="SA1"/>
      <sheetName val="SA1 (2)"/>
      <sheetName val="SA2"/>
      <sheetName val="SB2"/>
      <sheetName val="SA3"/>
      <sheetName val="SA4"/>
      <sheetName val="SA5"/>
      <sheetName val="SA6"/>
      <sheetName val="SB3"/>
      <sheetName val="Table SA7"/>
      <sheetName val="SB4"/>
      <sheetName val="SA8"/>
      <sheetName val="SB5"/>
      <sheetName val="Table SA9"/>
      <sheetName val="Table SA9 (2)"/>
      <sheetName val="SB6 "/>
      <sheetName val="Table SA9 (3)"/>
      <sheetName val="SA10"/>
      <sheetName val=" SA11"/>
      <sheetName val="SA12a"/>
      <sheetName val="SA12b"/>
      <sheetName val="SA13"/>
      <sheetName val="SA13a"/>
      <sheetName val="SA13b"/>
      <sheetName val="SA14"/>
      <sheetName val="SA15"/>
      <sheetName val="SA16"/>
      <sheetName val="SA17"/>
      <sheetName val="SB7"/>
      <sheetName val="SA18"/>
      <sheetName val="SB8"/>
      <sheetName val="SA19"/>
      <sheetName val="SB9"/>
      <sheetName val="SA20"/>
      <sheetName val="SB10"/>
      <sheetName val="SA21"/>
      <sheetName val="SB11"/>
      <sheetName val="SA22"/>
      <sheetName val="SA23"/>
      <sheetName val="SA24"/>
      <sheetName val="SB14 (2)"/>
      <sheetName val="SA25"/>
      <sheetName val="SB12 (2)"/>
      <sheetName val="SA26"/>
      <sheetName val="SB13 (2)"/>
      <sheetName val="SA27"/>
      <sheetName val="SB16 (2)"/>
      <sheetName val="SA28"/>
      <sheetName val="SB17 (2)"/>
      <sheetName val="SA29"/>
      <sheetName val="SB15 (2)"/>
      <sheetName val="SA30"/>
      <sheetName val="SA32"/>
      <sheetName val="SA33"/>
      <sheetName val="SB18a"/>
      <sheetName val=" SA34a"/>
      <sheetName val="SB18b"/>
      <sheetName val="SA34b"/>
      <sheetName val="SB18c"/>
      <sheetName val="SA34c"/>
      <sheetName val="SB18d"/>
      <sheetName val="SA34d"/>
      <sheetName val="SA35"/>
      <sheetName val="SB19 (2)"/>
      <sheetName val="SA36"/>
      <sheetName val="SA36 (2)"/>
      <sheetName val="Table SA37"/>
      <sheetName val="SB20"/>
      <sheetName val="Heffings"/>
      <sheetName val="Fin Perf 2012-2013"/>
      <sheetName val="SOCNA (E)"/>
      <sheetName val="Sheet5"/>
      <sheetName val="Fin Perf 2013-2014"/>
      <sheetName val="Fin Perf 2014-2015"/>
      <sheetName val="Fin Perf 2015-2016 ORIG"/>
      <sheetName val="Fin Perf 2015-2016 ADJ"/>
      <sheetName val="Fin Perf 2015-2016 FIN"/>
      <sheetName val="Fin Perf 2016-2017"/>
      <sheetName val="Fin Perf 2017-2018"/>
      <sheetName val="Fin Perf 2018-2019"/>
      <sheetName val="F 2.2"/>
      <sheetName val="IE Trail Balance 15|16"/>
      <sheetName val="IE Trail Balance 15|16 (2)"/>
      <sheetName val="Inkomstebegroting"/>
      <sheetName val="Uitgawebegroting"/>
      <sheetName val="Tariewe"/>
      <sheetName val="Tariewe (2)"/>
      <sheetName val="Blok tariewe"/>
      <sheetName val="Belasting"/>
      <sheetName val="Belasting (2)"/>
      <sheetName val="Meent"/>
      <sheetName val="Kapitaal"/>
      <sheetName val="Lenings"/>
      <sheetName val="Adminkoste"/>
      <sheetName val="Grootmaat"/>
      <sheetName val="Onderhoudsplan"/>
      <sheetName val="Uitgawe"/>
      <sheetName val="Uitgawe ESKOM"/>
      <sheetName val="Uitgawe2"/>
      <sheetName val="Mun verbr"/>
      <sheetName val="IOT"/>
      <sheetName val="IOTberekening"/>
      <sheetName val="Fondse uitgawe"/>
      <sheetName val="Versekering"/>
      <sheetName val="Waardevermindering"/>
      <sheetName val="Nog"/>
      <sheetName val="Sheet1"/>
      <sheetName val="Sheet3"/>
      <sheetName val="Sheet4"/>
      <sheetName val="Sheet8"/>
      <sheetName val="SHEET"/>
    </sheetNames>
    <sheetDataSet>
      <sheetData sheetId="0">
        <row r="6">
          <cell r="G6" t="str">
            <v>2016-2017</v>
          </cell>
        </row>
      </sheetData>
      <sheetData sheetId="1" refreshError="1"/>
      <sheetData sheetId="2">
        <row r="1">
          <cell r="D1" t="str">
            <v>yrs</v>
          </cell>
          <cell r="H1" t="str">
            <v xml:space="preserve">Equitable Share    </v>
          </cell>
        </row>
        <row r="2">
          <cell r="D2" t="str">
            <v>mths</v>
          </cell>
          <cell r="H2" t="str">
            <v>Levy replacement</v>
          </cell>
        </row>
        <row r="3">
          <cell r="H3" t="str">
            <v>Finance Management</v>
          </cell>
        </row>
        <row r="4">
          <cell r="H4" t="str">
            <v>Municipal Systems Improvement</v>
          </cell>
        </row>
        <row r="5">
          <cell r="H5" t="str">
            <v>Restructuring</v>
          </cell>
        </row>
        <row r="6">
          <cell r="H6" t="str">
            <v>Department of Water Affairs</v>
          </cell>
        </row>
        <row r="8">
          <cell r="H8" t="str">
            <v>Health subsidy</v>
          </cell>
        </row>
        <row r="9">
          <cell r="H9" t="str">
            <v>Ambulance subsidy</v>
          </cell>
        </row>
        <row r="10">
          <cell r="H10" t="str">
            <v>Housing</v>
          </cell>
        </row>
        <row r="11">
          <cell r="H11" t="str">
            <v>Sports and Recreation</v>
          </cell>
        </row>
        <row r="13">
          <cell r="H13" t="str">
            <v>Municipal Infrastructure(MIG)</v>
          </cell>
        </row>
        <row r="14">
          <cell r="H14" t="str">
            <v>Public Transport</v>
          </cell>
        </row>
        <row r="15">
          <cell r="H15" t="str">
            <v>Public Works</v>
          </cell>
        </row>
        <row r="16">
          <cell r="H16" t="str">
            <v>Sport and Recreation</v>
          </cell>
        </row>
        <row r="17">
          <cell r="H17" t="str">
            <v>Water Affairs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"/>
      <sheetName val="Alg"/>
      <sheetName val="VOORW"/>
      <sheetName val="Oudit"/>
      <sheetName val="Verslag"/>
      <sheetName val="Beleid"/>
      <sheetName val="Balans"/>
      <sheetName val="I_E"/>
      <sheetName val="C_FLOW"/>
      <sheetName val="AANT"/>
      <sheetName val="A"/>
      <sheetName val="B"/>
      <sheetName val="C"/>
      <sheetName val="D"/>
      <sheetName val="E"/>
      <sheetName val="F"/>
      <sheetName val="INK_UIT"/>
      <sheetName val="KAP"/>
      <sheetName val="bates verk"/>
      <sheetName val="PROEF 2"/>
      <sheetName val="VERLOF"/>
      <sheetName val="ADMIN"/>
      <sheetName val="KONTVL"/>
      <sheetName val="STA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A1-Sum"/>
      <sheetName val="A2-FinPerf SC"/>
      <sheetName val="A2A"/>
      <sheetName val="A3-FinPerf V"/>
      <sheetName val="A3A"/>
      <sheetName val="A4-FinPerf RE"/>
      <sheetName val="A5-Capex"/>
      <sheetName val="A5A"/>
      <sheetName val="A6-FinPos"/>
      <sheetName val="A7-CFlow"/>
      <sheetName val="A8-ResRecon"/>
      <sheetName val="A9-Asset"/>
      <sheetName val="A10-SerDel"/>
      <sheetName val="SA1"/>
      <sheetName val="SA2"/>
      <sheetName val="SA3"/>
      <sheetName val="SA4"/>
      <sheetName val="SA5"/>
      <sheetName val="SA6"/>
      <sheetName val="SA7"/>
      <sheetName val="SA8"/>
      <sheetName val="SA9"/>
      <sheetName val="SA10"/>
      <sheetName val="SA11"/>
      <sheetName val="SA12a"/>
      <sheetName val="SA12b"/>
      <sheetName val="SA13"/>
      <sheetName val="SA14"/>
      <sheetName val="SA15"/>
      <sheetName val="SA16"/>
      <sheetName val="SA17"/>
      <sheetName val="SA18"/>
      <sheetName val="SA19"/>
      <sheetName val="SA20"/>
      <sheetName val="SA21"/>
      <sheetName val="SA22"/>
      <sheetName val="SA23"/>
      <sheetName val="SA24"/>
      <sheetName val="SA25"/>
      <sheetName val="SA26"/>
      <sheetName val="SA27"/>
      <sheetName val="SA28"/>
      <sheetName val="SA29"/>
      <sheetName val="SA30"/>
      <sheetName val="SA31"/>
      <sheetName val="SA32"/>
      <sheetName val="SA33"/>
      <sheetName val="SA34a"/>
      <sheetName val="SA34b"/>
      <sheetName val="SA34c"/>
      <sheetName val="SA34d"/>
      <sheetName val="SA35"/>
      <sheetName val="SA36"/>
      <sheetName val="SA37"/>
      <sheetName val="NERF"/>
      <sheetName val="MSCOA"/>
      <sheetName val="Compliance assessment"/>
      <sheetName val="SA12 &amp;13"/>
      <sheetName val="Sheet1"/>
    </sheetNames>
    <sheetDataSet>
      <sheetData sheetId="0"/>
      <sheetData sheetId="1"/>
      <sheetData sheetId="2">
        <row r="2">
          <cell r="B2" t="str">
            <v>2009/10</v>
          </cell>
        </row>
        <row r="7">
          <cell r="B7" t="str">
            <v>2011/12 Medium Term Revenue &amp; Expenditure Framework</v>
          </cell>
        </row>
        <row r="11">
          <cell r="B11" t="str">
            <v>Pre-audit outcome</v>
          </cell>
        </row>
        <row r="14">
          <cell r="B14" t="str">
            <v>Full Year Forecast</v>
          </cell>
        </row>
        <row r="111">
          <cell r="B111" t="str">
            <v>Supporting Table SA1 Supportinging detail to 'Budgeted Financial Performance'</v>
          </cell>
        </row>
      </sheetData>
      <sheetData sheetId="3">
        <row r="2">
          <cell r="G2" t="str">
            <v>2010/11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A5" t="str">
            <v>Property rates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>
        <row r="77">
          <cell r="C77">
            <v>415452</v>
          </cell>
        </row>
      </sheetData>
      <sheetData sheetId="54"/>
      <sheetData sheetId="55">
        <row r="77">
          <cell r="C77">
            <v>415452</v>
          </cell>
        </row>
      </sheetData>
      <sheetData sheetId="56"/>
      <sheetData sheetId="57"/>
      <sheetData sheetId="58"/>
      <sheetData sheetId="59"/>
      <sheetData sheetId="60"/>
      <sheetData sheetId="61"/>
      <sheetData sheetId="62"/>
      <sheetData sheetId="63" refreshError="1"/>
      <sheetData sheetId="6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"/>
      <sheetName val="Alg"/>
      <sheetName val="VOORW"/>
      <sheetName val="Oudit"/>
      <sheetName val="Verslag"/>
      <sheetName val="Beleid"/>
      <sheetName val="Balans"/>
      <sheetName val="I_E"/>
      <sheetName val="C_FLOW"/>
      <sheetName val="AANT"/>
      <sheetName val="A"/>
      <sheetName val="B"/>
      <sheetName val="C"/>
      <sheetName val="D"/>
      <sheetName val="E"/>
      <sheetName val="F"/>
      <sheetName val="INK_UIT"/>
      <sheetName val="KAP"/>
      <sheetName val="bates verk"/>
      <sheetName val="PROEF 2"/>
      <sheetName val="VERLOF"/>
      <sheetName val="ADMIN"/>
      <sheetName val="KONTVL"/>
      <sheetName val="ST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ek"/>
      <sheetName val="OPSOMMING"/>
      <sheetName val="INK_UITG"/>
      <sheetName val="PERS"/>
      <sheetName val="ADMIN"/>
      <sheetName val="sal_skaal"/>
      <sheetName val="Belas"/>
      <sheetName val="Debiteur Stats"/>
      <sheetName val="Tariewe"/>
      <sheetName val="Rek"/>
      <sheetName val="Kap gamap 113"/>
      <sheetName val="Kapita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A1-Sum"/>
      <sheetName val="A2-FinPerf SC"/>
      <sheetName val="A2A"/>
      <sheetName val="A3-FinPerf V"/>
      <sheetName val="A3A"/>
      <sheetName val="A4-FinPerf RE"/>
      <sheetName val="A5-Capex"/>
      <sheetName val="A5A"/>
      <sheetName val="A6-FinPos"/>
      <sheetName val="A7-CFlow"/>
      <sheetName val="A8-ResRecon"/>
      <sheetName val="A9-Asset"/>
      <sheetName val="A10-SerDel"/>
      <sheetName val="SA1"/>
      <sheetName val="SA2"/>
      <sheetName val="SA3"/>
      <sheetName val="SA4"/>
      <sheetName val="SA5"/>
      <sheetName val="SA6"/>
      <sheetName val="SA7"/>
      <sheetName val="SA8"/>
      <sheetName val="SA9"/>
      <sheetName val="SA10"/>
      <sheetName val="SA11"/>
      <sheetName val="SA12 &amp;13"/>
      <sheetName val="SA14"/>
      <sheetName val="SA15"/>
      <sheetName val="SA16"/>
      <sheetName val="SA17"/>
      <sheetName val="SA18"/>
      <sheetName val="SA19"/>
      <sheetName val="SA20"/>
      <sheetName val="SA21"/>
      <sheetName val="SA22"/>
      <sheetName val="SA23"/>
      <sheetName val="SA24"/>
      <sheetName val="SA25"/>
      <sheetName val="SA26"/>
      <sheetName val="SA27"/>
      <sheetName val="SA28"/>
      <sheetName val="SA29"/>
      <sheetName val="SA30"/>
      <sheetName val="SA31"/>
      <sheetName val="SA32"/>
      <sheetName val="SA33"/>
      <sheetName val="SA34a"/>
      <sheetName val="SA34b"/>
      <sheetName val="SA34c"/>
      <sheetName val="SA35"/>
      <sheetName val="SA36"/>
      <sheetName val="SA37"/>
      <sheetName val="NERF"/>
      <sheetName val="MSCOA"/>
      <sheetName val="Compliance assessment"/>
    </sheetNames>
    <sheetDataSet>
      <sheetData sheetId="0"/>
      <sheetData sheetId="1"/>
      <sheetData sheetId="2">
        <row r="144">
          <cell r="B144" t="str">
            <v>Supporting Table SA34a Capital expenditure on new assets by asset class</v>
          </cell>
        </row>
        <row r="145">
          <cell r="B145" t="str">
            <v>Supporting Table SA34b Capital expenditure on the renewal of existing assets by asset class</v>
          </cell>
        </row>
        <row r="146">
          <cell r="B146" t="str">
            <v>Supporting Table SA34c Repairs and maintenance expenditure by asset class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showGridLines="0" tabSelected="1" zoomScale="80" zoomScaleNormal="80" workbookViewId="0">
      <pane xSplit="3" topLeftCell="I1" activePane="topRight" state="frozen"/>
      <selection pane="topRight" activeCell="Q33" sqref="Q33"/>
    </sheetView>
  </sheetViews>
  <sheetFormatPr defaultColWidth="8.85546875" defaultRowHeight="12.75" x14ac:dyDescent="0.2"/>
  <cols>
    <col min="1" max="1" width="2.7109375" style="5" customWidth="1"/>
    <col min="2" max="2" width="5.5703125" style="58" customWidth="1"/>
    <col min="3" max="3" width="24.28515625" style="5" customWidth="1"/>
    <col min="4" max="4" width="4.5703125" style="5" customWidth="1"/>
    <col min="5" max="5" width="10" style="5" customWidth="1"/>
    <col min="6" max="6" width="17.7109375" style="5" customWidth="1"/>
    <col min="7" max="7" width="16.28515625" style="5" customWidth="1"/>
    <col min="8" max="8" width="19.5703125" style="5" bestFit="1" customWidth="1"/>
    <col min="9" max="9" width="14.7109375" style="5" customWidth="1"/>
    <col min="10" max="10" width="15.28515625" style="5" customWidth="1"/>
    <col min="11" max="11" width="7.28515625" style="27" customWidth="1"/>
    <col min="12" max="12" width="15" style="5" customWidth="1"/>
    <col min="13" max="13" width="6.28515625" style="27" customWidth="1"/>
    <col min="14" max="14" width="15.85546875" style="5" customWidth="1"/>
    <col min="15" max="15" width="6.28515625" style="5" customWidth="1"/>
    <col min="16" max="16" width="13" style="5" customWidth="1"/>
    <col min="17" max="17" width="13.28515625" style="5" customWidth="1"/>
    <col min="18" max="18" width="14.28515625" style="5" bestFit="1" customWidth="1"/>
    <col min="19" max="16384" width="8.85546875" style="5"/>
  </cols>
  <sheetData>
    <row r="1" spans="1:18" x14ac:dyDescent="0.2">
      <c r="A1" s="1"/>
      <c r="B1" s="2"/>
      <c r="C1" s="1"/>
      <c r="D1" s="1"/>
      <c r="E1" s="1"/>
      <c r="F1" s="1"/>
      <c r="G1" s="1"/>
      <c r="H1" s="1"/>
      <c r="I1" s="1"/>
      <c r="J1" s="1"/>
      <c r="K1" s="3"/>
      <c r="L1" s="1"/>
      <c r="M1" s="3"/>
      <c r="N1" s="1"/>
      <c r="O1" s="1"/>
      <c r="P1" s="1"/>
      <c r="Q1" s="1"/>
      <c r="R1" s="4"/>
    </row>
    <row r="2" spans="1:18" ht="15.75" x14ac:dyDescent="0.25">
      <c r="A2" s="1"/>
      <c r="B2" s="2"/>
      <c r="C2" s="6" t="s">
        <v>0</v>
      </c>
      <c r="D2" s="6"/>
      <c r="E2" s="6"/>
      <c r="F2" s="7" t="str">
        <f>[1]heading!G6</f>
        <v>2016-2017</v>
      </c>
      <c r="G2" s="8"/>
      <c r="H2" s="9"/>
      <c r="K2" s="10"/>
      <c r="L2" s="1"/>
      <c r="M2" s="3"/>
      <c r="N2" s="59"/>
      <c r="O2" s="1"/>
      <c r="P2" s="1"/>
      <c r="Q2" s="1"/>
      <c r="R2" s="4">
        <f>R10*1.1</f>
        <v>775060.00000000012</v>
      </c>
    </row>
    <row r="3" spans="1:18" x14ac:dyDescent="0.2">
      <c r="A3" s="1"/>
      <c r="B3" s="2"/>
      <c r="C3" s="1"/>
      <c r="D3" s="1"/>
      <c r="E3" s="1"/>
      <c r="F3" s="1"/>
      <c r="G3" s="1"/>
      <c r="H3" s="1"/>
      <c r="I3" s="1"/>
      <c r="J3" s="1"/>
      <c r="K3" s="3"/>
      <c r="L3" s="1"/>
      <c r="M3" s="3"/>
      <c r="N3" s="1"/>
      <c r="O3" s="1"/>
      <c r="P3" s="1"/>
      <c r="Q3" s="1"/>
      <c r="R3" s="4">
        <f>Q10-R2</f>
        <v>-22033.000000000116</v>
      </c>
    </row>
    <row r="4" spans="1:18" ht="25.5" x14ac:dyDescent="0.2">
      <c r="A4" s="1"/>
      <c r="B4" s="2"/>
      <c r="C4" s="2" t="s">
        <v>1</v>
      </c>
      <c r="D4" s="2"/>
      <c r="E4" s="11" t="s">
        <v>2</v>
      </c>
      <c r="F4" s="2" t="s">
        <v>3</v>
      </c>
      <c r="G4" s="2" t="s">
        <v>4</v>
      </c>
      <c r="H4" s="2" t="s">
        <v>5</v>
      </c>
      <c r="I4" s="2" t="s">
        <v>6</v>
      </c>
      <c r="J4" s="2" t="s">
        <v>7</v>
      </c>
      <c r="K4" s="2"/>
      <c r="L4" s="60" t="s">
        <v>28</v>
      </c>
      <c r="M4" s="2"/>
      <c r="N4" s="2" t="s">
        <v>8</v>
      </c>
      <c r="O4" s="2"/>
      <c r="P4" s="2"/>
      <c r="Q4" s="2" t="s">
        <v>9</v>
      </c>
      <c r="R4" s="4"/>
    </row>
    <row r="5" spans="1:18" x14ac:dyDescent="0.2">
      <c r="A5" s="1"/>
      <c r="B5" s="2"/>
      <c r="C5" s="1"/>
      <c r="D5" s="1"/>
      <c r="E5" s="1"/>
      <c r="F5" s="1"/>
      <c r="G5" s="1"/>
      <c r="H5" s="1"/>
      <c r="I5" s="2" t="s">
        <v>10</v>
      </c>
      <c r="J5" s="12" t="s">
        <v>11</v>
      </c>
      <c r="K5" s="3"/>
      <c r="L5" s="13"/>
      <c r="M5" s="3"/>
      <c r="N5" s="13"/>
      <c r="O5" s="13"/>
      <c r="P5" s="13"/>
      <c r="Q5" s="13"/>
      <c r="R5" s="4"/>
    </row>
    <row r="6" spans="1:18" x14ac:dyDescent="0.2">
      <c r="A6" s="1"/>
      <c r="B6" s="14"/>
      <c r="C6" s="1"/>
      <c r="D6" s="1"/>
      <c r="E6" s="15"/>
      <c r="F6" s="1"/>
      <c r="G6" s="1"/>
      <c r="H6" s="13"/>
      <c r="I6" s="3"/>
      <c r="J6" s="13"/>
      <c r="K6" s="3"/>
      <c r="L6" s="13"/>
      <c r="M6" s="3"/>
      <c r="N6" s="13"/>
      <c r="O6" s="13"/>
      <c r="P6" s="13"/>
      <c r="Q6" s="13"/>
      <c r="R6" s="4"/>
    </row>
    <row r="7" spans="1:18" ht="16.5" x14ac:dyDescent="0.3">
      <c r="A7" s="1"/>
      <c r="B7" s="16">
        <v>1</v>
      </c>
      <c r="C7" s="17" t="s">
        <v>12</v>
      </c>
      <c r="D7" s="18" t="s">
        <v>13</v>
      </c>
      <c r="E7" s="61">
        <f>((G7*(F7-I7-L7-N7-P7)))/($G$7*($F$7-$I$7))</f>
        <v>1</v>
      </c>
      <c r="F7" s="20">
        <v>232292000</v>
      </c>
      <c r="G7" s="21">
        <f>0.0143*1.066</f>
        <v>1.5243800000000002E-2</v>
      </c>
      <c r="H7" s="13">
        <f>INT((F7)*G7)</f>
        <v>3541012</v>
      </c>
      <c r="I7" s="22">
        <v>32217325</v>
      </c>
      <c r="J7" s="23">
        <f>INT((I7*G7))</f>
        <v>491114</v>
      </c>
      <c r="K7" s="3"/>
      <c r="L7" s="13"/>
      <c r="M7" s="3"/>
      <c r="N7" s="13"/>
      <c r="O7" s="13"/>
      <c r="P7" s="13"/>
      <c r="Q7" s="13">
        <f>INT(G7*(F7-I7-N7))</f>
        <v>3049898</v>
      </c>
      <c r="R7" s="4">
        <v>2826463</v>
      </c>
    </row>
    <row r="8" spans="1:18" ht="16.5" x14ac:dyDescent="0.3">
      <c r="A8" s="1"/>
      <c r="B8" s="16">
        <v>2</v>
      </c>
      <c r="C8" s="17" t="s">
        <v>14</v>
      </c>
      <c r="D8" s="18" t="s">
        <v>13</v>
      </c>
      <c r="E8" s="61">
        <f>((G8*(F8-I8-L8-N8-P8)))/($G$7*($F$7-$I$7))</f>
        <v>0.24688641878338671</v>
      </c>
      <c r="F8" s="20">
        <v>20912800</v>
      </c>
      <c r="G8" s="25">
        <f>G7*3</f>
        <v>4.5731400000000005E-2</v>
      </c>
      <c r="H8" s="13">
        <f>INT((F8)*G8)</f>
        <v>956371</v>
      </c>
      <c r="I8" s="23">
        <v>265000</v>
      </c>
      <c r="J8" s="23">
        <f>INT((I8)*G8)</f>
        <v>12118</v>
      </c>
      <c r="K8" s="26">
        <v>0.2</v>
      </c>
      <c r="L8" s="13">
        <f>F8*K8</f>
        <v>4182560</v>
      </c>
      <c r="M8" s="3"/>
      <c r="N8" s="13"/>
      <c r="O8" s="13"/>
      <c r="P8" s="13"/>
      <c r="Q8" s="13">
        <f>INT(G8*(F8-I8-L8-N8-P8))</f>
        <v>752978</v>
      </c>
      <c r="R8" s="4">
        <v>706852</v>
      </c>
    </row>
    <row r="9" spans="1:18" ht="16.5" x14ac:dyDescent="0.3">
      <c r="A9" s="1"/>
      <c r="B9" s="16">
        <v>3</v>
      </c>
      <c r="C9" s="17" t="s">
        <v>15</v>
      </c>
      <c r="D9" s="18" t="s">
        <v>13</v>
      </c>
      <c r="E9" s="61">
        <f>((G9*(F9-I9-L9-N9-P9)))/($G$7*($F$7-$I$7))</f>
        <v>2.4977715945308917E-3</v>
      </c>
      <c r="F9" s="20">
        <v>25826400</v>
      </c>
      <c r="G9" s="25">
        <f>G7*0.043</f>
        <v>6.5548340000000003E-4</v>
      </c>
      <c r="H9" s="13">
        <f>INT((F9)*G9)</f>
        <v>16928</v>
      </c>
      <c r="I9" s="23">
        <v>0</v>
      </c>
      <c r="J9" s="23"/>
      <c r="K9" s="26">
        <v>0</v>
      </c>
      <c r="L9" s="13">
        <f t="shared" ref="L9:L21" si="0">F9*K9</f>
        <v>0</v>
      </c>
      <c r="M9" s="28">
        <v>0.35</v>
      </c>
      <c r="N9" s="13">
        <f>F9*M9</f>
        <v>9039240</v>
      </c>
      <c r="O9" s="29">
        <v>0.2</v>
      </c>
      <c r="P9" s="30">
        <f>F9*O9</f>
        <v>5165280</v>
      </c>
      <c r="Q9" s="13">
        <f>INT(G9*(F9-I9-L9-N9-P9))</f>
        <v>7617</v>
      </c>
      <c r="R9" s="4">
        <v>8149</v>
      </c>
    </row>
    <row r="10" spans="1:18" ht="14.45" customHeight="1" x14ac:dyDescent="0.3">
      <c r="A10" s="1"/>
      <c r="B10" s="16">
        <v>4</v>
      </c>
      <c r="C10" s="17" t="s">
        <v>16</v>
      </c>
      <c r="D10" s="31" t="s">
        <v>13</v>
      </c>
      <c r="E10" s="61">
        <f>((G10*(F10-I10-L10-N10-P10)))/($G$7*($F$7-$I$7))</f>
        <v>0.24690256530467936</v>
      </c>
      <c r="F10" s="20">
        <v>1454997800</v>
      </c>
      <c r="G10" s="25">
        <f>G7*0.053</f>
        <v>8.079214000000001E-4</v>
      </c>
      <c r="H10" s="13">
        <f>INT((F10)*G10)</f>
        <v>1175523</v>
      </c>
      <c r="I10" s="23">
        <v>13692900</v>
      </c>
      <c r="J10" s="23">
        <f>INT((I10)*G10)</f>
        <v>11062</v>
      </c>
      <c r="K10" s="26">
        <v>0</v>
      </c>
      <c r="L10" s="13">
        <f t="shared" si="0"/>
        <v>0</v>
      </c>
      <c r="M10" s="28">
        <v>0.35</v>
      </c>
      <c r="N10" s="13">
        <f>F10*M10</f>
        <v>509249229.99999994</v>
      </c>
      <c r="O10" s="13"/>
      <c r="P10" s="13"/>
      <c r="Q10" s="13">
        <f>INT(G10*(F10-I10-L10-N10-P10))</f>
        <v>753027</v>
      </c>
      <c r="R10" s="4">
        <v>704600</v>
      </c>
    </row>
    <row r="11" spans="1:18" ht="14.45" customHeight="1" x14ac:dyDescent="0.3">
      <c r="A11" s="1"/>
      <c r="B11" s="16">
        <v>5</v>
      </c>
      <c r="C11" s="17" t="s">
        <v>17</v>
      </c>
      <c r="D11" s="32" t="s">
        <v>13</v>
      </c>
      <c r="E11" s="61">
        <f t="shared" ref="E11:E22" si="1">((G11*(F11-I11-L11-N11-P11)))/($G$7*($F$7-$I$7))</f>
        <v>0</v>
      </c>
      <c r="F11" s="20">
        <v>0</v>
      </c>
      <c r="G11" s="25">
        <f>G7</f>
        <v>1.5243800000000002E-2</v>
      </c>
      <c r="H11" s="13">
        <f t="shared" ref="H11:H22" si="2">INT((F11)*G11)</f>
        <v>0</v>
      </c>
      <c r="I11" s="23">
        <v>0</v>
      </c>
      <c r="J11" s="23"/>
      <c r="K11" s="26">
        <v>1</v>
      </c>
      <c r="L11" s="13">
        <f t="shared" si="0"/>
        <v>0</v>
      </c>
      <c r="M11" s="26"/>
      <c r="N11" s="13"/>
      <c r="O11" s="13"/>
      <c r="P11" s="13"/>
      <c r="Q11" s="13">
        <f t="shared" ref="Q11:Q22" si="3">G11*(F11-I11-L11-N11-P11)</f>
        <v>0</v>
      </c>
      <c r="R11" s="4">
        <v>0</v>
      </c>
    </row>
    <row r="12" spans="1:18" ht="14.45" customHeight="1" x14ac:dyDescent="0.3">
      <c r="A12" s="1"/>
      <c r="B12" s="16">
        <v>6</v>
      </c>
      <c r="C12" s="17" t="s">
        <v>18</v>
      </c>
      <c r="D12" s="32" t="s">
        <v>13</v>
      </c>
      <c r="E12" s="61">
        <f t="shared" si="1"/>
        <v>0</v>
      </c>
      <c r="F12" s="20">
        <v>21000125</v>
      </c>
      <c r="G12" s="25">
        <f>G7</f>
        <v>1.5243800000000002E-2</v>
      </c>
      <c r="H12" s="13">
        <f>INT((F12)*G12)</f>
        <v>320121</v>
      </c>
      <c r="I12" s="23"/>
      <c r="J12" s="23"/>
      <c r="K12" s="26">
        <v>1</v>
      </c>
      <c r="L12" s="13">
        <f>F12*K12</f>
        <v>21000125</v>
      </c>
      <c r="M12" s="28"/>
      <c r="N12" s="13">
        <f>(H12-L12)*M12</f>
        <v>0</v>
      </c>
      <c r="O12" s="13"/>
      <c r="P12" s="13"/>
      <c r="Q12" s="13">
        <f>G12*(F12-I12-L12-N12-P12)</f>
        <v>0</v>
      </c>
      <c r="R12" s="4">
        <v>0</v>
      </c>
    </row>
    <row r="13" spans="1:18" s="33" customFormat="1" ht="16.5" x14ac:dyDescent="0.3">
      <c r="B13" s="34">
        <v>7</v>
      </c>
      <c r="C13" s="35" t="s">
        <v>19</v>
      </c>
      <c r="D13" s="36" t="s">
        <v>13</v>
      </c>
      <c r="E13" s="61">
        <f t="shared" si="1"/>
        <v>0</v>
      </c>
      <c r="F13" s="37">
        <v>0</v>
      </c>
      <c r="G13" s="25">
        <f>G12</f>
        <v>1.5243800000000002E-2</v>
      </c>
      <c r="H13" s="13">
        <f t="shared" si="2"/>
        <v>0</v>
      </c>
      <c r="I13" s="37"/>
      <c r="J13" s="38"/>
      <c r="K13" s="38"/>
      <c r="L13" s="13">
        <f t="shared" si="0"/>
        <v>0</v>
      </c>
      <c r="M13" s="38"/>
      <c r="N13" s="39"/>
      <c r="O13" s="38"/>
      <c r="P13" s="38"/>
      <c r="Q13" s="13">
        <f t="shared" si="3"/>
        <v>0</v>
      </c>
      <c r="R13" s="4">
        <v>0</v>
      </c>
    </row>
    <row r="14" spans="1:18" ht="14.45" customHeight="1" x14ac:dyDescent="0.3">
      <c r="A14" s="1"/>
      <c r="B14" s="16">
        <v>8</v>
      </c>
      <c r="C14" s="40" t="s">
        <v>20</v>
      </c>
      <c r="D14" s="32" t="s">
        <v>13</v>
      </c>
      <c r="E14" s="61">
        <f t="shared" si="1"/>
        <v>0</v>
      </c>
      <c r="F14" s="41">
        <v>93000</v>
      </c>
      <c r="G14" s="25">
        <f>G13</f>
        <v>1.5243800000000002E-2</v>
      </c>
      <c r="H14" s="13">
        <f t="shared" si="2"/>
        <v>1417</v>
      </c>
      <c r="I14" s="23"/>
      <c r="J14" s="23"/>
      <c r="K14" s="26">
        <v>1</v>
      </c>
      <c r="L14" s="13">
        <f t="shared" si="0"/>
        <v>93000</v>
      </c>
      <c r="M14" s="28"/>
      <c r="N14" s="13"/>
      <c r="O14" s="13"/>
      <c r="P14" s="13"/>
      <c r="Q14" s="13">
        <f>G14*(F14-I14-L14-N14-P14)</f>
        <v>0</v>
      </c>
      <c r="R14" s="4">
        <v>0</v>
      </c>
    </row>
    <row r="15" spans="1:18" ht="14.45" customHeight="1" x14ac:dyDescent="0.3">
      <c r="A15" s="1"/>
      <c r="B15" s="34">
        <v>9</v>
      </c>
      <c r="C15" s="17" t="s">
        <v>21</v>
      </c>
      <c r="D15" s="18" t="s">
        <v>13</v>
      </c>
      <c r="E15" s="61">
        <f t="shared" si="1"/>
        <v>0</v>
      </c>
      <c r="F15" s="20">
        <v>11850200</v>
      </c>
      <c r="G15" s="25">
        <f>G14</f>
        <v>1.5243800000000002E-2</v>
      </c>
      <c r="H15" s="13">
        <f t="shared" si="2"/>
        <v>180642</v>
      </c>
      <c r="I15" s="23"/>
      <c r="J15" s="23"/>
      <c r="K15" s="26">
        <v>1</v>
      </c>
      <c r="L15" s="13">
        <f t="shared" si="0"/>
        <v>11850200</v>
      </c>
      <c r="M15" s="28"/>
      <c r="N15" s="13"/>
      <c r="O15" s="13"/>
      <c r="P15" s="13"/>
      <c r="Q15" s="13">
        <f t="shared" si="3"/>
        <v>0</v>
      </c>
      <c r="R15" s="4">
        <v>0</v>
      </c>
    </row>
    <row r="16" spans="1:18" ht="16.5" x14ac:dyDescent="0.3">
      <c r="A16" s="1"/>
      <c r="B16" s="16">
        <v>10</v>
      </c>
      <c r="C16" s="17" t="s">
        <v>22</v>
      </c>
      <c r="D16" s="18" t="s">
        <v>13</v>
      </c>
      <c r="E16" s="61">
        <f t="shared" si="1"/>
        <v>0</v>
      </c>
      <c r="F16" s="20">
        <v>345800</v>
      </c>
      <c r="G16" s="25">
        <f>G15</f>
        <v>1.5243800000000002E-2</v>
      </c>
      <c r="H16" s="13">
        <f t="shared" si="2"/>
        <v>5271</v>
      </c>
      <c r="I16" s="23"/>
      <c r="J16" s="43"/>
      <c r="K16" s="26">
        <v>1</v>
      </c>
      <c r="L16" s="13">
        <f t="shared" si="0"/>
        <v>345800</v>
      </c>
      <c r="M16" s="28"/>
      <c r="N16" s="44"/>
      <c r="O16" s="44"/>
      <c r="P16" s="44"/>
      <c r="Q16" s="13">
        <f t="shared" si="3"/>
        <v>0</v>
      </c>
      <c r="R16" s="4">
        <v>0</v>
      </c>
    </row>
    <row r="17" spans="1:18" ht="16.5" x14ac:dyDescent="0.3">
      <c r="A17" s="1"/>
      <c r="B17" s="34">
        <v>11</v>
      </c>
      <c r="C17" s="17" t="s">
        <v>23</v>
      </c>
      <c r="D17" s="18" t="s">
        <v>13</v>
      </c>
      <c r="E17" s="61">
        <f t="shared" si="1"/>
        <v>0</v>
      </c>
      <c r="F17" s="20">
        <v>2348000</v>
      </c>
      <c r="G17" s="25">
        <f>G16</f>
        <v>1.5243800000000002E-2</v>
      </c>
      <c r="H17" s="13">
        <f t="shared" si="2"/>
        <v>35792</v>
      </c>
      <c r="I17" s="23"/>
      <c r="J17" s="43"/>
      <c r="K17" s="26">
        <v>1</v>
      </c>
      <c r="L17" s="13">
        <f t="shared" si="0"/>
        <v>2348000</v>
      </c>
      <c r="M17" s="28"/>
      <c r="N17" s="44"/>
      <c r="O17" s="44"/>
      <c r="P17" s="44"/>
      <c r="Q17" s="13">
        <f>G17*(F17-I17-L17-N17-P17)</f>
        <v>0</v>
      </c>
      <c r="R17" s="4">
        <v>0</v>
      </c>
    </row>
    <row r="18" spans="1:18" ht="16.5" x14ac:dyDescent="0.3">
      <c r="A18" s="1"/>
      <c r="B18" s="16">
        <v>12</v>
      </c>
      <c r="C18" s="17" t="s">
        <v>17</v>
      </c>
      <c r="D18" s="18" t="s">
        <v>13</v>
      </c>
      <c r="E18" s="61">
        <f t="shared" si="1"/>
        <v>8.8966782027760389E-4</v>
      </c>
      <c r="F18" s="20">
        <v>178000</v>
      </c>
      <c r="G18" s="25">
        <f>G7*1</f>
        <v>1.5243800000000002E-2</v>
      </c>
      <c r="H18" s="13">
        <f>INT((F18)*G18)</f>
        <v>2713</v>
      </c>
      <c r="I18" s="43"/>
      <c r="J18" s="43"/>
      <c r="K18" s="26">
        <v>0</v>
      </c>
      <c r="L18" s="13">
        <f t="shared" si="0"/>
        <v>0</v>
      </c>
      <c r="M18" s="28"/>
      <c r="N18" s="44"/>
      <c r="O18" s="44"/>
      <c r="P18" s="44"/>
      <c r="Q18" s="13">
        <f>INT(G18*(F18-I18-L18-N18-P18))</f>
        <v>2713</v>
      </c>
      <c r="R18" s="4">
        <v>2547</v>
      </c>
    </row>
    <row r="19" spans="1:18" ht="16.5" x14ac:dyDescent="0.3">
      <c r="A19" s="1"/>
      <c r="B19" s="34">
        <v>13</v>
      </c>
      <c r="C19" s="17" t="s">
        <v>24</v>
      </c>
      <c r="D19" s="18" t="s">
        <v>13</v>
      </c>
      <c r="E19" s="61">
        <f t="shared" si="1"/>
        <v>3.6536333246574064E-2</v>
      </c>
      <c r="F19" s="20">
        <v>13290900</v>
      </c>
      <c r="G19" s="25">
        <f>G7*0.55</f>
        <v>8.384090000000002E-3</v>
      </c>
      <c r="H19" s="13">
        <f t="shared" si="2"/>
        <v>111432</v>
      </c>
      <c r="I19" s="43"/>
      <c r="J19" s="43"/>
      <c r="K19" s="26">
        <v>0</v>
      </c>
      <c r="L19" s="13">
        <f t="shared" si="0"/>
        <v>0</v>
      </c>
      <c r="M19" s="28">
        <v>0</v>
      </c>
      <c r="N19" s="13">
        <f>INT((H19-L19)*M19)</f>
        <v>0</v>
      </c>
      <c r="O19" s="44"/>
      <c r="P19" s="44"/>
      <c r="Q19" s="13">
        <f>INT(G19*(F19-I19-L19-N19-P19))</f>
        <v>111432</v>
      </c>
      <c r="R19" s="4">
        <v>104606</v>
      </c>
    </row>
    <row r="20" spans="1:18" ht="16.5" x14ac:dyDescent="0.3">
      <c r="A20" s="1"/>
      <c r="B20" s="16">
        <v>14</v>
      </c>
      <c r="C20" s="17" t="s">
        <v>25</v>
      </c>
      <c r="D20" s="31" t="s">
        <v>13</v>
      </c>
      <c r="E20" s="61">
        <f t="shared" si="1"/>
        <v>0</v>
      </c>
      <c r="F20" s="20">
        <v>0</v>
      </c>
      <c r="G20" s="25">
        <f>G7</f>
        <v>1.5243800000000002E-2</v>
      </c>
      <c r="H20" s="13">
        <f t="shared" si="2"/>
        <v>0</v>
      </c>
      <c r="I20" s="43"/>
      <c r="J20" s="43"/>
      <c r="K20" s="26">
        <v>0</v>
      </c>
      <c r="L20" s="13">
        <f t="shared" si="0"/>
        <v>0</v>
      </c>
      <c r="M20" s="28">
        <v>0</v>
      </c>
      <c r="N20" s="13">
        <f>INT((H20-L20)*M20)</f>
        <v>0</v>
      </c>
      <c r="O20" s="44"/>
      <c r="P20" s="44"/>
      <c r="Q20" s="13">
        <f t="shared" si="3"/>
        <v>0</v>
      </c>
      <c r="R20" s="4">
        <v>0</v>
      </c>
    </row>
    <row r="21" spans="1:18" s="33" customFormat="1" ht="16.5" x14ac:dyDescent="0.3">
      <c r="B21" s="34">
        <v>15</v>
      </c>
      <c r="C21" s="45" t="s">
        <v>26</v>
      </c>
      <c r="D21" s="46" t="s">
        <v>13</v>
      </c>
      <c r="E21" s="61">
        <f t="shared" si="1"/>
        <v>0</v>
      </c>
      <c r="F21" s="37">
        <v>171683500</v>
      </c>
      <c r="G21" s="25">
        <f>G8</f>
        <v>4.5731400000000005E-2</v>
      </c>
      <c r="H21" s="13">
        <f t="shared" si="2"/>
        <v>7851326</v>
      </c>
      <c r="I21" s="37"/>
      <c r="J21" s="47"/>
      <c r="K21" s="26">
        <v>1</v>
      </c>
      <c r="L21" s="13">
        <f t="shared" si="0"/>
        <v>171683500</v>
      </c>
      <c r="M21" s="38"/>
      <c r="N21" s="48"/>
      <c r="O21" s="47"/>
      <c r="P21" s="47"/>
      <c r="Q21" s="13">
        <f t="shared" si="3"/>
        <v>0</v>
      </c>
      <c r="R21" s="4">
        <v>0</v>
      </c>
    </row>
    <row r="22" spans="1:18" ht="16.5" x14ac:dyDescent="0.3">
      <c r="A22" s="1"/>
      <c r="B22" s="34">
        <v>15</v>
      </c>
      <c r="C22" s="17" t="s">
        <v>27</v>
      </c>
      <c r="D22" s="49" t="s">
        <v>13</v>
      </c>
      <c r="E22" s="61">
        <f t="shared" si="1"/>
        <v>0</v>
      </c>
      <c r="F22" s="30">
        <v>961500</v>
      </c>
      <c r="G22" s="25">
        <f>G7</f>
        <v>1.5243800000000002E-2</v>
      </c>
      <c r="H22" s="13">
        <f t="shared" si="2"/>
        <v>14656</v>
      </c>
      <c r="I22" s="43"/>
      <c r="J22" s="43"/>
      <c r="K22" s="26">
        <v>1</v>
      </c>
      <c r="L22" s="13">
        <f>F22*K22</f>
        <v>961500</v>
      </c>
      <c r="M22" s="28"/>
      <c r="N22" s="44"/>
      <c r="O22" s="44"/>
      <c r="P22" s="44"/>
      <c r="Q22" s="13">
        <f t="shared" si="3"/>
        <v>0</v>
      </c>
      <c r="R22" s="4">
        <v>0</v>
      </c>
    </row>
    <row r="23" spans="1:18" ht="16.5" x14ac:dyDescent="0.3">
      <c r="A23" s="1"/>
      <c r="B23" s="16"/>
      <c r="C23" s="50"/>
      <c r="D23" s="18"/>
      <c r="E23" s="51"/>
      <c r="F23" s="30"/>
      <c r="G23" s="24"/>
      <c r="H23" s="13"/>
      <c r="I23" s="43"/>
      <c r="J23" s="43"/>
      <c r="K23" s="26"/>
      <c r="L23" s="13"/>
      <c r="M23" s="28"/>
      <c r="N23" s="44"/>
      <c r="O23" s="44"/>
      <c r="P23" s="44"/>
      <c r="Q23" s="13"/>
      <c r="R23" s="4"/>
    </row>
    <row r="24" spans="1:18" ht="16.5" x14ac:dyDescent="0.3">
      <c r="A24" s="1"/>
      <c r="B24" s="14"/>
      <c r="C24" s="50"/>
      <c r="D24" s="18"/>
      <c r="E24" s="19"/>
      <c r="F24" s="30"/>
      <c r="G24" s="24"/>
      <c r="H24" s="13"/>
      <c r="I24" s="42"/>
      <c r="J24" s="43"/>
      <c r="K24" s="26"/>
      <c r="L24" s="13"/>
      <c r="M24" s="28"/>
      <c r="N24" s="44"/>
      <c r="O24" s="44"/>
      <c r="P24" s="44"/>
      <c r="Q24" s="13"/>
      <c r="R24" s="4"/>
    </row>
    <row r="25" spans="1:18" x14ac:dyDescent="0.2">
      <c r="A25" s="1"/>
      <c r="B25" s="2"/>
      <c r="C25" s="1"/>
      <c r="D25" s="1"/>
      <c r="E25" s="3"/>
      <c r="F25" s="52"/>
      <c r="G25" s="1"/>
      <c r="H25" s="52"/>
      <c r="I25" s="53"/>
      <c r="J25" s="53"/>
      <c r="K25" s="3"/>
      <c r="L25" s="52"/>
      <c r="M25" s="3"/>
      <c r="N25" s="52"/>
      <c r="O25" s="52"/>
      <c r="P25" s="52"/>
      <c r="Q25" s="52"/>
      <c r="R25" s="4"/>
    </row>
    <row r="26" spans="1:18" ht="13.5" thickBot="1" x14ac:dyDescent="0.25">
      <c r="A26" s="1"/>
      <c r="B26" s="2"/>
      <c r="C26" s="1"/>
      <c r="D26" s="1"/>
      <c r="E26" s="3"/>
      <c r="F26" s="54">
        <f>SUM(F6:F25)</f>
        <v>1955780025</v>
      </c>
      <c r="G26" s="1"/>
      <c r="H26" s="54">
        <f>SUM(H6:H25)</f>
        <v>14213204</v>
      </c>
      <c r="I26" s="55">
        <f>SUM(I6:I25)</f>
        <v>46175225</v>
      </c>
      <c r="J26" s="55">
        <f>SUM(J6:J25)</f>
        <v>514294</v>
      </c>
      <c r="K26" s="3"/>
      <c r="L26" s="54">
        <f>SUM(L6:L25)</f>
        <v>212464685</v>
      </c>
      <c r="M26" s="3"/>
      <c r="N26" s="54">
        <f>SUM(N6:N25)</f>
        <v>518288469.99999994</v>
      </c>
      <c r="O26" s="54"/>
      <c r="P26" s="54">
        <f>SUM(P6:P25)</f>
        <v>5165280</v>
      </c>
      <c r="Q26" s="54">
        <f>SUM(Q6:Q25)</f>
        <v>4677665</v>
      </c>
      <c r="R26" s="54">
        <f>SUM(R6:R25)</f>
        <v>4353217</v>
      </c>
    </row>
    <row r="27" spans="1:18" ht="13.5" thickTop="1" x14ac:dyDescent="0.2">
      <c r="B27" s="56"/>
      <c r="C27" s="4"/>
      <c r="D27" s="4"/>
      <c r="E27" s="4"/>
      <c r="F27" s="4"/>
      <c r="G27" s="4"/>
      <c r="H27" s="4"/>
      <c r="I27" s="4"/>
      <c r="J27" s="4"/>
      <c r="K27" s="57"/>
      <c r="L27" s="4"/>
      <c r="M27" s="57"/>
      <c r="N27" s="4"/>
      <c r="O27" s="4"/>
      <c r="P27" s="4"/>
      <c r="Q27" s="4"/>
      <c r="R27" s="4"/>
    </row>
    <row r="28" spans="1:18" x14ac:dyDescent="0.2">
      <c r="B28" s="56"/>
      <c r="C28" s="4"/>
      <c r="D28" s="4"/>
      <c r="E28" s="4"/>
      <c r="F28" s="4"/>
      <c r="G28" s="4"/>
      <c r="H28" s="4"/>
      <c r="I28" s="4"/>
      <c r="J28" s="4"/>
      <c r="K28" s="57"/>
      <c r="L28" s="4"/>
      <c r="M28" s="57"/>
      <c r="N28" s="4"/>
      <c r="O28" s="4"/>
      <c r="P28" s="4"/>
      <c r="Q28" s="4"/>
      <c r="R28" s="4"/>
    </row>
    <row r="29" spans="1:18" x14ac:dyDescent="0.2">
      <c r="B29" s="56"/>
      <c r="C29" s="4"/>
      <c r="D29" s="4"/>
      <c r="E29" s="4"/>
      <c r="F29" s="4"/>
      <c r="G29" s="4"/>
      <c r="H29" s="4"/>
      <c r="I29" s="4"/>
      <c r="J29" s="4"/>
      <c r="K29" s="57"/>
      <c r="L29" s="4"/>
      <c r="M29" s="57"/>
      <c r="N29" s="4"/>
      <c r="O29" s="4"/>
      <c r="P29" s="4"/>
      <c r="Q29" s="4"/>
      <c r="R29" s="4"/>
    </row>
    <row r="30" spans="1:18" x14ac:dyDescent="0.2">
      <c r="B30" s="56"/>
      <c r="C30" s="4"/>
      <c r="D30" s="4"/>
      <c r="E30" s="4"/>
      <c r="F30" s="4"/>
      <c r="G30" s="4"/>
      <c r="H30" s="4"/>
      <c r="I30" s="4"/>
      <c r="J30" s="4"/>
      <c r="K30" s="57"/>
      <c r="L30" s="4"/>
      <c r="M30" s="57"/>
      <c r="N30" s="4"/>
      <c r="O30" s="4"/>
      <c r="P30" s="4"/>
      <c r="Q30" s="4"/>
      <c r="R30" s="4"/>
    </row>
  </sheetData>
  <pageMargins left="0.19685039370078741" right="0.19685039370078741" top="0.98425196850393704" bottom="0.98425196850393704" header="0" footer="0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Belasting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Tharine</dc:creator>
  <cp:lastModifiedBy>Tharine</cp:lastModifiedBy>
  <dcterms:created xsi:type="dcterms:W3CDTF">2016-08-23T13:07:33Z</dcterms:created>
  <dcterms:modified xsi:type="dcterms:W3CDTF">2016-08-23T13:12:55Z</dcterms:modified>
</cp:coreProperties>
</file>